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sigs" ContentType="application/vnd.openxmlformats-package.digital-signature-origin"/>
  <Default Extension="jpg" ContentType="image/jpeg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0.xml" ContentType="application/vnd.openxmlformats-officedocument.spreadsheetml.worksheet+xml"/>
  <Override PartName="/xl/worksheets/sheet9.xml" ContentType="application/vnd.openxmlformats-officedocument.spreadsheetml.worksheet+xml"/>
  <Override PartName="/xl/worksheets/sheet8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drawings/drawing1.xml" ContentType="application/vnd.openxmlformats-officedocument.drawing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pdc5\Преподаватели\+++Админ\"/>
    </mc:Choice>
  </mc:AlternateContent>
  <bookViews>
    <workbookView xWindow="0" yWindow="0" windowWidth="28800" windowHeight="12435"/>
  </bookViews>
  <sheets>
    <sheet name="Тит.лист" sheetId="3" r:id="rId1"/>
    <sheet name="План учебного процесса" sheetId="2" r:id="rId2"/>
    <sheet name="Учебный график" sheetId="5" r:id="rId3"/>
    <sheet name="1 курс" sheetId="8" r:id="rId4"/>
    <sheet name="2 курс" sheetId="9" r:id="rId5"/>
    <sheet name="3 курс" sheetId="10" r:id="rId6"/>
    <sheet name="Матрица_ОК" sheetId="11" r:id="rId7"/>
    <sheet name="Матрица_ПК" sheetId="12" r:id="rId8"/>
    <sheet name="Кабинеты" sheetId="13" r:id="rId9"/>
    <sheet name="Пояснит. записка" sheetId="17" r:id="rId10"/>
  </sheets>
  <definedNames>
    <definedName name="_ftn1" localSheetId="3">'1 курс'!#REF!</definedName>
    <definedName name="_ftn1" localSheetId="4">'2 курс'!#REF!</definedName>
    <definedName name="_ftn1" localSheetId="5">'3 курс'!#REF!</definedName>
    <definedName name="_ftnref1" localSheetId="3">'1 курс'!$AA$1</definedName>
    <definedName name="_ftnref1" localSheetId="4">'2 курс'!$AA$1</definedName>
    <definedName name="_ftnref1" localSheetId="5">'3 курс'!$Z$1</definedName>
    <definedName name="_Hlk514329836" localSheetId="6">Матрица_ОК!$A$27</definedName>
  </definedName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10" l="1"/>
  <c r="C4" i="10"/>
  <c r="D4" i="10"/>
  <c r="E4" i="10"/>
  <c r="F4" i="10"/>
  <c r="G4" i="10"/>
  <c r="H4" i="10"/>
  <c r="I4" i="10"/>
  <c r="J4" i="10"/>
  <c r="K4" i="10"/>
  <c r="L4" i="10"/>
  <c r="M4" i="10"/>
  <c r="N4" i="10"/>
  <c r="O4" i="10"/>
  <c r="P4" i="10"/>
  <c r="Q4" i="10"/>
  <c r="R4" i="10"/>
  <c r="S4" i="10"/>
  <c r="V4" i="10"/>
  <c r="W4" i="10"/>
  <c r="X4" i="10"/>
  <c r="Y4" i="10"/>
  <c r="Z4" i="10"/>
  <c r="AA4" i="10"/>
  <c r="AB4" i="10"/>
  <c r="AC4" i="10"/>
  <c r="AD4" i="10"/>
  <c r="AE4" i="10"/>
  <c r="AF4" i="10"/>
  <c r="AG4" i="10"/>
  <c r="AH4" i="10"/>
  <c r="AI4" i="10"/>
  <c r="AJ4" i="10"/>
  <c r="AK4" i="10"/>
  <c r="AL4" i="10"/>
  <c r="AM4" i="10"/>
  <c r="AN4" i="10"/>
  <c r="AO4" i="10"/>
  <c r="AP4" i="10"/>
  <c r="AQ4" i="10"/>
  <c r="AR4" i="10"/>
  <c r="AS4" i="10"/>
  <c r="K8" i="10"/>
  <c r="AC8" i="10"/>
  <c r="AC24" i="10" s="1"/>
  <c r="AS8" i="10"/>
  <c r="AS24" i="10" s="1"/>
  <c r="C9" i="10"/>
  <c r="C8" i="10" s="1"/>
  <c r="D9" i="10"/>
  <c r="E9" i="10"/>
  <c r="F9" i="10"/>
  <c r="F8" i="10" s="1"/>
  <c r="G9" i="10"/>
  <c r="G8" i="10" s="1"/>
  <c r="H9" i="10"/>
  <c r="I9" i="10"/>
  <c r="J9" i="10"/>
  <c r="J8" i="10" s="1"/>
  <c r="K9" i="10"/>
  <c r="L9" i="10"/>
  <c r="M9" i="10"/>
  <c r="N9" i="10"/>
  <c r="N8" i="10" s="1"/>
  <c r="O9" i="10"/>
  <c r="O8" i="10" s="1"/>
  <c r="P9" i="10"/>
  <c r="Q9" i="10"/>
  <c r="R9" i="10"/>
  <c r="R8" i="10" s="1"/>
  <c r="S9" i="10"/>
  <c r="S8" i="10" s="1"/>
  <c r="V9" i="10"/>
  <c r="W9" i="10"/>
  <c r="X9" i="10"/>
  <c r="X8" i="10" s="1"/>
  <c r="X24" i="10" s="1"/>
  <c r="Y9" i="10"/>
  <c r="Y8" i="10" s="1"/>
  <c r="Y24" i="10" s="1"/>
  <c r="Z9" i="10"/>
  <c r="AA9" i="10"/>
  <c r="AB9" i="10"/>
  <c r="AB8" i="10" s="1"/>
  <c r="AB24" i="10" s="1"/>
  <c r="AC9" i="10"/>
  <c r="AD9" i="10"/>
  <c r="AE9" i="10"/>
  <c r="AF9" i="10"/>
  <c r="AF8" i="10" s="1"/>
  <c r="AF24" i="10" s="1"/>
  <c r="AG9" i="10"/>
  <c r="AG8" i="10" s="1"/>
  <c r="AG24" i="10" s="1"/>
  <c r="AH9" i="10"/>
  <c r="AI9" i="10"/>
  <c r="AJ9" i="10"/>
  <c r="AJ8" i="10" s="1"/>
  <c r="AJ24" i="10" s="1"/>
  <c r="AK9" i="10"/>
  <c r="AK8" i="10" s="1"/>
  <c r="AK24" i="10" s="1"/>
  <c r="AL9" i="10"/>
  <c r="AM9" i="10"/>
  <c r="AN9" i="10"/>
  <c r="AN8" i="10" s="1"/>
  <c r="AN24" i="10" s="1"/>
  <c r="AO9" i="10"/>
  <c r="AO8" i="10" s="1"/>
  <c r="AO24" i="10" s="1"/>
  <c r="AP9" i="10"/>
  <c r="AQ9" i="10"/>
  <c r="AR9" i="10"/>
  <c r="AR8" i="10" s="1"/>
  <c r="AR24" i="10" s="1"/>
  <c r="AS9" i="10"/>
  <c r="C13" i="10"/>
  <c r="D13" i="10"/>
  <c r="E13" i="10"/>
  <c r="F13" i="10"/>
  <c r="G13" i="10"/>
  <c r="H13" i="10"/>
  <c r="I13" i="10"/>
  <c r="J13" i="10"/>
  <c r="K13" i="10"/>
  <c r="L13" i="10"/>
  <c r="M13" i="10"/>
  <c r="N13" i="10"/>
  <c r="O13" i="10"/>
  <c r="P13" i="10"/>
  <c r="Q13" i="10"/>
  <c r="R13" i="10"/>
  <c r="S13" i="10"/>
  <c r="V13" i="10"/>
  <c r="W13" i="10"/>
  <c r="X13" i="10"/>
  <c r="Y13" i="10"/>
  <c r="Z13" i="10"/>
  <c r="AA13" i="10"/>
  <c r="AB13" i="10"/>
  <c r="AC13" i="10"/>
  <c r="AD13" i="10"/>
  <c r="AE13" i="10"/>
  <c r="AF13" i="10"/>
  <c r="AG13" i="10"/>
  <c r="AH13" i="10"/>
  <c r="AI13" i="10"/>
  <c r="AJ13" i="10"/>
  <c r="AK13" i="10"/>
  <c r="AL13" i="10"/>
  <c r="AM13" i="10"/>
  <c r="AN13" i="10"/>
  <c r="AO13" i="10"/>
  <c r="AP13" i="10"/>
  <c r="AQ13" i="10"/>
  <c r="AR13" i="10"/>
  <c r="AS13" i="10"/>
  <c r="C18" i="10"/>
  <c r="D18" i="10"/>
  <c r="E18" i="10"/>
  <c r="F18" i="10"/>
  <c r="G18" i="10"/>
  <c r="H18" i="10"/>
  <c r="I18" i="10"/>
  <c r="J18" i="10"/>
  <c r="K18" i="10"/>
  <c r="L18" i="10"/>
  <c r="M18" i="10"/>
  <c r="S18" i="10"/>
  <c r="V18" i="10"/>
  <c r="W18" i="10"/>
  <c r="X18" i="10"/>
  <c r="Y18" i="10"/>
  <c r="Z18" i="10"/>
  <c r="AA18" i="10"/>
  <c r="AH18" i="10"/>
  <c r="T24" i="10"/>
  <c r="U24" i="10"/>
  <c r="D6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S6" i="9"/>
  <c r="T6" i="9"/>
  <c r="W6" i="9"/>
  <c r="X6" i="9"/>
  <c r="Y6" i="9"/>
  <c r="Z6" i="9"/>
  <c r="AA6" i="9"/>
  <c r="AB6" i="9"/>
  <c r="AC6" i="9"/>
  <c r="AD6" i="9"/>
  <c r="AE6" i="9"/>
  <c r="AF6" i="9"/>
  <c r="AG6" i="9"/>
  <c r="AH6" i="9"/>
  <c r="AI6" i="9"/>
  <c r="AJ6" i="9"/>
  <c r="AK6" i="9"/>
  <c r="AL6" i="9"/>
  <c r="AM6" i="9"/>
  <c r="AN6" i="9"/>
  <c r="AO6" i="9"/>
  <c r="AP6" i="9"/>
  <c r="AQ6" i="9"/>
  <c r="AR6" i="9"/>
  <c r="AS6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W11" i="9"/>
  <c r="X11" i="9"/>
  <c r="Y11" i="9"/>
  <c r="Z11" i="9"/>
  <c r="AA11" i="9"/>
  <c r="AB11" i="9"/>
  <c r="AC11" i="9"/>
  <c r="AD11" i="9"/>
  <c r="AE11" i="9"/>
  <c r="AF11" i="9"/>
  <c r="AG11" i="9"/>
  <c r="AH11" i="9"/>
  <c r="AI11" i="9"/>
  <c r="AJ11" i="9"/>
  <c r="AK11" i="9"/>
  <c r="AL11" i="9"/>
  <c r="AM11" i="9"/>
  <c r="AN11" i="9"/>
  <c r="AO11" i="9"/>
  <c r="AP11" i="9"/>
  <c r="AQ11" i="9"/>
  <c r="AR11" i="9"/>
  <c r="AS11" i="9"/>
  <c r="AT11" i="9"/>
  <c r="K21" i="9"/>
  <c r="K31" i="9" s="1"/>
  <c r="S21" i="9"/>
  <c r="S31" i="9" s="1"/>
  <c r="AC21" i="9"/>
  <c r="AC31" i="9" s="1"/>
  <c r="AK21" i="9"/>
  <c r="AK31" i="9" s="1"/>
  <c r="AS21" i="9"/>
  <c r="AS31" i="9" s="1"/>
  <c r="AT21" i="9"/>
  <c r="D22" i="9"/>
  <c r="E22" i="9"/>
  <c r="F22" i="9"/>
  <c r="G22" i="9"/>
  <c r="G21" i="9" s="1"/>
  <c r="G31" i="9" s="1"/>
  <c r="H22" i="9"/>
  <c r="I22" i="9"/>
  <c r="J22" i="9"/>
  <c r="K22" i="9"/>
  <c r="L22" i="9"/>
  <c r="M22" i="9"/>
  <c r="M21" i="9" s="1"/>
  <c r="M31" i="9" s="1"/>
  <c r="N22" i="9"/>
  <c r="O22" i="9"/>
  <c r="O21" i="9" s="1"/>
  <c r="O31" i="9" s="1"/>
  <c r="P22" i="9"/>
  <c r="Q22" i="9"/>
  <c r="Q21" i="9" s="1"/>
  <c r="Q31" i="9" s="1"/>
  <c r="R22" i="9"/>
  <c r="S22" i="9"/>
  <c r="T22" i="9"/>
  <c r="W22" i="9"/>
  <c r="W21" i="9" s="1"/>
  <c r="W31" i="9" s="1"/>
  <c r="X22" i="9"/>
  <c r="Y22" i="9"/>
  <c r="Y21" i="9" s="1"/>
  <c r="Y31" i="9" s="1"/>
  <c r="Z22" i="9"/>
  <c r="AA22" i="9"/>
  <c r="AA21" i="9" s="1"/>
  <c r="AA31" i="9" s="1"/>
  <c r="AB22" i="9"/>
  <c r="AC22" i="9"/>
  <c r="AD22" i="9"/>
  <c r="AE22" i="9"/>
  <c r="AE21" i="9" s="1"/>
  <c r="AE31" i="9" s="1"/>
  <c r="AF22" i="9"/>
  <c r="AG22" i="9"/>
  <c r="AG21" i="9" s="1"/>
  <c r="AG31" i="9" s="1"/>
  <c r="AH22" i="9"/>
  <c r="AI22" i="9"/>
  <c r="AI21" i="9" s="1"/>
  <c r="AI31" i="9" s="1"/>
  <c r="AJ22" i="9"/>
  <c r="AK22" i="9"/>
  <c r="AL22" i="9"/>
  <c r="AL21" i="9" s="1"/>
  <c r="AL31" i="9" s="1"/>
  <c r="AM22" i="9"/>
  <c r="AM21" i="9" s="1"/>
  <c r="AM31" i="9" s="1"/>
  <c r="AN22" i="9"/>
  <c r="AN21" i="9" s="1"/>
  <c r="AN31" i="9" s="1"/>
  <c r="AO22" i="9"/>
  <c r="AO21" i="9" s="1"/>
  <c r="AO31" i="9" s="1"/>
  <c r="AP22" i="9"/>
  <c r="AP21" i="9" s="1"/>
  <c r="AP31" i="9" s="1"/>
  <c r="AQ22" i="9"/>
  <c r="AQ21" i="9" s="1"/>
  <c r="AQ31" i="9" s="1"/>
  <c r="AR22" i="9"/>
  <c r="AR21" i="9" s="1"/>
  <c r="AR31" i="9" s="1"/>
  <c r="AS22" i="9"/>
  <c r="D27" i="9"/>
  <c r="E27" i="9"/>
  <c r="E21" i="9" s="1"/>
  <c r="E31" i="9" s="1"/>
  <c r="F27" i="9"/>
  <c r="G27" i="9"/>
  <c r="H27" i="9"/>
  <c r="I27" i="9"/>
  <c r="I21" i="9" s="1"/>
  <c r="I31" i="9" s="1"/>
  <c r="J27" i="9"/>
  <c r="K27" i="9"/>
  <c r="L27" i="9"/>
  <c r="M27" i="9"/>
  <c r="N27" i="9"/>
  <c r="O27" i="9"/>
  <c r="P27" i="9"/>
  <c r="Q27" i="9"/>
  <c r="R27" i="9"/>
  <c r="S27" i="9"/>
  <c r="T27" i="9"/>
  <c r="W27" i="9"/>
  <c r="X27" i="9"/>
  <c r="Y27" i="9"/>
  <c r="Z27" i="9"/>
  <c r="AA27" i="9"/>
  <c r="AB27" i="9"/>
  <c r="AC27" i="9"/>
  <c r="AD27" i="9"/>
  <c r="AE27" i="9"/>
  <c r="AF27" i="9"/>
  <c r="AG27" i="9"/>
  <c r="AH27" i="9"/>
  <c r="AI27" i="9"/>
  <c r="AJ27" i="9"/>
  <c r="AK27" i="9"/>
  <c r="AR27" i="9"/>
  <c r="AS27" i="9"/>
  <c r="AT31" i="9"/>
  <c r="D6" i="8"/>
  <c r="E6" i="8"/>
  <c r="F6" i="8"/>
  <c r="G6" i="8"/>
  <c r="G21" i="8" s="1"/>
  <c r="H6" i="8"/>
  <c r="I6" i="8"/>
  <c r="J6" i="8"/>
  <c r="K6" i="8"/>
  <c r="K21" i="8" s="1"/>
  <c r="L6" i="8"/>
  <c r="M6" i="8"/>
  <c r="N6" i="8"/>
  <c r="O6" i="8"/>
  <c r="O21" i="8" s="1"/>
  <c r="P6" i="8"/>
  <c r="Q6" i="8"/>
  <c r="R6" i="8"/>
  <c r="S6" i="8"/>
  <c r="S21" i="8" s="1"/>
  <c r="T6" i="8"/>
  <c r="W6" i="8"/>
  <c r="X6" i="8"/>
  <c r="Y6" i="8"/>
  <c r="Z6" i="8"/>
  <c r="AA6" i="8"/>
  <c r="AB6" i="8"/>
  <c r="AC6" i="8"/>
  <c r="AD6" i="8"/>
  <c r="AE6" i="8"/>
  <c r="AF6" i="8"/>
  <c r="AG6" i="8"/>
  <c r="AH6" i="8"/>
  <c r="AI6" i="8"/>
  <c r="AJ6" i="8"/>
  <c r="AK6" i="8"/>
  <c r="AL6" i="8"/>
  <c r="AM6" i="8"/>
  <c r="AN6" i="8"/>
  <c r="AO6" i="8"/>
  <c r="AP6" i="8"/>
  <c r="AQ6" i="8"/>
  <c r="AR6" i="8"/>
  <c r="AS6" i="8"/>
  <c r="AT6" i="8"/>
  <c r="BE7" i="8"/>
  <c r="BE8" i="8"/>
  <c r="BE9" i="8"/>
  <c r="BE10" i="8"/>
  <c r="BE11" i="8"/>
  <c r="BE12" i="8"/>
  <c r="BE13" i="8"/>
  <c r="BE14" i="8"/>
  <c r="BE15" i="8"/>
  <c r="BE16" i="8"/>
  <c r="BE17" i="8"/>
  <c r="D18" i="8"/>
  <c r="E18" i="8"/>
  <c r="F18" i="8"/>
  <c r="F21" i="8" s="1"/>
  <c r="G18" i="8"/>
  <c r="H18" i="8"/>
  <c r="I18" i="8"/>
  <c r="J18" i="8"/>
  <c r="J21" i="8" s="1"/>
  <c r="K18" i="8"/>
  <c r="L18" i="8"/>
  <c r="M18" i="8"/>
  <c r="N18" i="8"/>
  <c r="N21" i="8" s="1"/>
  <c r="O18" i="8"/>
  <c r="P18" i="8"/>
  <c r="Q18" i="8"/>
  <c r="R18" i="8"/>
  <c r="R21" i="8" s="1"/>
  <c r="S18" i="8"/>
  <c r="T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AI18" i="8"/>
  <c r="AJ18" i="8"/>
  <c r="AK18" i="8"/>
  <c r="AL18" i="8"/>
  <c r="AM18" i="8"/>
  <c r="AN18" i="8"/>
  <c r="AO18" i="8"/>
  <c r="AP18" i="8"/>
  <c r="AQ18" i="8"/>
  <c r="AR18" i="8"/>
  <c r="AS18" i="8"/>
  <c r="AT18" i="8"/>
  <c r="BE19" i="8"/>
  <c r="BE20" i="8"/>
  <c r="D21" i="8"/>
  <c r="E21" i="8"/>
  <c r="H21" i="8"/>
  <c r="I21" i="8"/>
  <c r="L21" i="8"/>
  <c r="M21" i="8"/>
  <c r="P21" i="8"/>
  <c r="Q21" i="8"/>
  <c r="T21" i="8"/>
  <c r="U21" i="8"/>
  <c r="V21" i="8"/>
  <c r="W21" i="8"/>
  <c r="Z21" i="8"/>
  <c r="AA21" i="8"/>
  <c r="AD21" i="8"/>
  <c r="AE21" i="8"/>
  <c r="AH21" i="8"/>
  <c r="AI21" i="8"/>
  <c r="AL21" i="8"/>
  <c r="AM21" i="8"/>
  <c r="AP21" i="8"/>
  <c r="AQ21" i="8"/>
  <c r="AT21" i="8"/>
  <c r="AU21" i="8"/>
  <c r="AV21" i="8"/>
  <c r="AW21" i="8"/>
  <c r="AX21" i="8"/>
  <c r="AY21" i="8"/>
  <c r="AZ21" i="8"/>
  <c r="BA21" i="8"/>
  <c r="BB21" i="8"/>
  <c r="BC21" i="8"/>
  <c r="AK21" i="8" l="1"/>
  <c r="Y21" i="8"/>
  <c r="AF21" i="9"/>
  <c r="AF31" i="9" s="1"/>
  <c r="X21" i="9"/>
  <c r="X31" i="9" s="1"/>
  <c r="F21" i="9"/>
  <c r="F31" i="9" s="1"/>
  <c r="AR21" i="8"/>
  <c r="AN21" i="8"/>
  <c r="AJ21" i="8"/>
  <c r="AF21" i="8"/>
  <c r="AB21" i="8"/>
  <c r="X21" i="8"/>
  <c r="AQ8" i="10"/>
  <c r="AQ24" i="10" s="1"/>
  <c r="AM8" i="10"/>
  <c r="AM24" i="10" s="1"/>
  <c r="AI8" i="10"/>
  <c r="AI24" i="10" s="1"/>
  <c r="AE8" i="10"/>
  <c r="AE24" i="10" s="1"/>
  <c r="AA8" i="10"/>
  <c r="AA24" i="10" s="1"/>
  <c r="W8" i="10"/>
  <c r="W24" i="10" s="1"/>
  <c r="Q8" i="10"/>
  <c r="Q24" i="10" s="1"/>
  <c r="M8" i="10"/>
  <c r="M24" i="10" s="1"/>
  <c r="I8" i="10"/>
  <c r="I24" i="10" s="1"/>
  <c r="E8" i="10"/>
  <c r="E24" i="10" s="1"/>
  <c r="AO21" i="8"/>
  <c r="AC21" i="8"/>
  <c r="AB21" i="9"/>
  <c r="AB31" i="9" s="1"/>
  <c r="N21" i="9"/>
  <c r="N31" i="9" s="1"/>
  <c r="BE18" i="8"/>
  <c r="BE6" i="8"/>
  <c r="AH21" i="9"/>
  <c r="AH31" i="9" s="1"/>
  <c r="AD21" i="9"/>
  <c r="AD31" i="9" s="1"/>
  <c r="Z21" i="9"/>
  <c r="Z31" i="9" s="1"/>
  <c r="T21" i="9"/>
  <c r="T31" i="9" s="1"/>
  <c r="P21" i="9"/>
  <c r="P31" i="9" s="1"/>
  <c r="L21" i="9"/>
  <c r="L31" i="9" s="1"/>
  <c r="H21" i="9"/>
  <c r="H31" i="9" s="1"/>
  <c r="D21" i="9"/>
  <c r="D31" i="9" s="1"/>
  <c r="AP8" i="10"/>
  <c r="AL8" i="10"/>
  <c r="AH8" i="10"/>
  <c r="AD8" i="10"/>
  <c r="Z8" i="10"/>
  <c r="V8" i="10"/>
  <c r="P8" i="10"/>
  <c r="L8" i="10"/>
  <c r="H8" i="10"/>
  <c r="D8" i="10"/>
  <c r="AS21" i="8"/>
  <c r="AG21" i="8"/>
  <c r="AJ21" i="9"/>
  <c r="AJ31" i="9" s="1"/>
  <c r="R21" i="9"/>
  <c r="R31" i="9" s="1"/>
  <c r="J21" i="9"/>
  <c r="J31" i="9" s="1"/>
  <c r="S24" i="10"/>
  <c r="O24" i="10"/>
  <c r="K24" i="10"/>
  <c r="G24" i="10"/>
  <c r="C24" i="10"/>
  <c r="AP24" i="10"/>
  <c r="AL24" i="10"/>
  <c r="AH24" i="10"/>
  <c r="AD24" i="10"/>
  <c r="Z24" i="10"/>
  <c r="V24" i="10"/>
  <c r="P24" i="10"/>
  <c r="L24" i="10"/>
  <c r="H24" i="10"/>
  <c r="D24" i="10"/>
  <c r="R24" i="10"/>
  <c r="N24" i="10"/>
  <c r="J24" i="10"/>
  <c r="F24" i="10"/>
  <c r="AU31" i="9"/>
  <c r="BE21" i="8"/>
  <c r="AV81" i="2"/>
  <c r="AQ91" i="2"/>
  <c r="BA91" i="2"/>
  <c r="AV91" i="2"/>
  <c r="AG91" i="2"/>
  <c r="BB78" i="2" l="1"/>
  <c r="BC78" i="2"/>
  <c r="BD78" i="2"/>
  <c r="BE78" i="2"/>
  <c r="BA77" i="2"/>
  <c r="AB82" i="2"/>
  <c r="AQ45" i="2" l="1"/>
  <c r="AL91" i="2"/>
  <c r="AQ46" i="2"/>
  <c r="AQ48" i="2"/>
  <c r="AQ49" i="2"/>
  <c r="AQ50" i="2"/>
  <c r="AQ51" i="2"/>
  <c r="AQ52" i="2"/>
  <c r="AQ53" i="2"/>
  <c r="AL53" i="2"/>
  <c r="AL52" i="2"/>
  <c r="AL51" i="2"/>
  <c r="AL50" i="2"/>
  <c r="AL48" i="2"/>
  <c r="AL45" i="2"/>
  <c r="AL40" i="2"/>
  <c r="AL38" i="2"/>
  <c r="S63" i="2"/>
  <c r="T80" i="2"/>
  <c r="T75" i="2"/>
  <c r="T70" i="2"/>
  <c r="T65" i="2"/>
  <c r="T60" i="2"/>
  <c r="T59" i="2"/>
  <c r="T53" i="2"/>
  <c r="T52" i="2"/>
  <c r="T51" i="2"/>
  <c r="T50" i="2"/>
  <c r="T49" i="2"/>
  <c r="T48" i="2"/>
  <c r="T47" i="2"/>
  <c r="T46" i="2"/>
  <c r="T45" i="2"/>
  <c r="T42" i="2"/>
  <c r="T41" i="2"/>
  <c r="T40" i="2"/>
  <c r="T39" i="2"/>
  <c r="T38" i="2"/>
  <c r="T34" i="2"/>
  <c r="T33" i="2"/>
  <c r="T31" i="2"/>
  <c r="T30" i="2"/>
  <c r="T29" i="2"/>
  <c r="T21" i="2"/>
  <c r="T22" i="2"/>
  <c r="T23" i="2"/>
  <c r="T24" i="2"/>
  <c r="T25" i="2"/>
  <c r="T26" i="2"/>
  <c r="T27" i="2"/>
  <c r="T20" i="2"/>
  <c r="U80" i="2"/>
  <c r="AL66" i="2"/>
  <c r="AG66" i="2"/>
  <c r="AB66" i="2"/>
  <c r="AL62" i="2"/>
  <c r="AG62" i="2"/>
  <c r="AB62" i="2"/>
  <c r="S75" i="2" l="1"/>
  <c r="S73" i="2" s="1"/>
  <c r="BA82" i="2"/>
  <c r="AV82" i="2"/>
  <c r="AL82" i="2"/>
  <c r="AG82" i="2"/>
  <c r="AQ66" i="2"/>
  <c r="AQ94" i="2"/>
  <c r="AQ93" i="2" l="1"/>
  <c r="AV76" i="2" l="1"/>
  <c r="AV77" i="2"/>
  <c r="U38" i="2"/>
  <c r="S7" i="2"/>
  <c r="AN41" i="2"/>
  <c r="AL41" i="2" s="1"/>
  <c r="S60" i="2"/>
  <c r="BA60" i="2"/>
  <c r="AV60" i="2"/>
  <c r="AQ60" i="2"/>
  <c r="AL60" i="2"/>
  <c r="AG60" i="2"/>
  <c r="AB60" i="2"/>
  <c r="Z60" i="2"/>
  <c r="U60" i="2"/>
  <c r="AN39" i="2"/>
  <c r="AL39" i="2" s="1"/>
  <c r="S46" i="2"/>
  <c r="S47" i="2"/>
  <c r="V60" i="2" l="1"/>
  <c r="Q60" i="2"/>
  <c r="S6" i="2"/>
  <c r="BA40" i="2" l="1"/>
  <c r="AV40" i="2"/>
  <c r="AQ40" i="2"/>
  <c r="AG40" i="2"/>
  <c r="AB40" i="2"/>
  <c r="AA40" i="2"/>
  <c r="Z40" i="2"/>
  <c r="U40" i="2"/>
  <c r="S40" i="2"/>
  <c r="BA95" i="2"/>
  <c r="AV95" i="2"/>
  <c r="AQ95" i="2"/>
  <c r="AL95" i="2"/>
  <c r="AG95" i="2"/>
  <c r="AB95" i="2"/>
  <c r="BA94" i="2"/>
  <c r="AV94" i="2"/>
  <c r="AL94" i="2"/>
  <c r="AG94" i="2"/>
  <c r="AB94" i="2"/>
  <c r="BA93" i="2"/>
  <c r="AV93" i="2"/>
  <c r="AL93" i="2"/>
  <c r="AG93" i="2"/>
  <c r="AB93" i="2"/>
  <c r="V40" i="2" l="1"/>
  <c r="Q40" i="2"/>
  <c r="R17" i="2"/>
  <c r="AI17" i="2" l="1"/>
  <c r="AD17" i="2"/>
  <c r="BA34" i="2" l="1"/>
  <c r="AV34" i="2"/>
  <c r="AQ34" i="2"/>
  <c r="AL34" i="2"/>
  <c r="AG34" i="2"/>
  <c r="AB34" i="2"/>
  <c r="Z34" i="2"/>
  <c r="U34" i="2"/>
  <c r="V34" i="2" s="1"/>
  <c r="S34" i="2"/>
  <c r="Q34" i="2" l="1"/>
  <c r="BA31" i="2" l="1"/>
  <c r="AV31" i="2"/>
  <c r="AQ31" i="2"/>
  <c r="AL31" i="2"/>
  <c r="AG31" i="2"/>
  <c r="AB31" i="2"/>
  <c r="Z31" i="2"/>
  <c r="U31" i="2"/>
  <c r="S31" i="2"/>
  <c r="Q31" i="2" l="1"/>
  <c r="V31" i="2"/>
  <c r="U29" i="2"/>
  <c r="V29" i="2" s="1"/>
  <c r="Z29" i="2"/>
  <c r="AB29" i="2"/>
  <c r="AG29" i="2"/>
  <c r="AL29" i="2"/>
  <c r="AQ29" i="2"/>
  <c r="AV29" i="2"/>
  <c r="BA29" i="2"/>
  <c r="S29" i="2"/>
  <c r="Q29" i="2" l="1"/>
  <c r="BA92" i="2"/>
  <c r="AV92" i="2"/>
  <c r="AQ92" i="2"/>
  <c r="AL92" i="2"/>
  <c r="AG92" i="2"/>
  <c r="AB92" i="2"/>
  <c r="Z84" i="2"/>
  <c r="Q84" i="2"/>
  <c r="BA83" i="2"/>
  <c r="AV83" i="2"/>
  <c r="AQ83" i="2"/>
  <c r="AL83" i="2"/>
  <c r="AG83" i="2"/>
  <c r="AB83" i="2"/>
  <c r="AA83" i="2"/>
  <c r="Z83" i="2"/>
  <c r="AQ82" i="2"/>
  <c r="Z82" i="2"/>
  <c r="Q82" i="2" s="1"/>
  <c r="BA81" i="2"/>
  <c r="AQ81" i="2"/>
  <c r="AL81" i="2"/>
  <c r="AG81" i="2"/>
  <c r="AB81" i="2"/>
  <c r="Z81" i="2"/>
  <c r="Q81" i="2" s="1"/>
  <c r="BA80" i="2"/>
  <c r="AV80" i="2"/>
  <c r="AQ80" i="2"/>
  <c r="AL80" i="2"/>
  <c r="AG80" i="2"/>
  <c r="AB80" i="2"/>
  <c r="Z80" i="2"/>
  <c r="V80" i="2"/>
  <c r="V78" i="2" s="1"/>
  <c r="S80" i="2"/>
  <c r="Q80" i="2" s="1"/>
  <c r="Q78" i="2" s="1"/>
  <c r="AZ78" i="2"/>
  <c r="AY78" i="2"/>
  <c r="AX78" i="2"/>
  <c r="AW78" i="2"/>
  <c r="AU78" i="2"/>
  <c r="AT78" i="2"/>
  <c r="AS78" i="2"/>
  <c r="AR78" i="2"/>
  <c r="AP78" i="2"/>
  <c r="AO78" i="2"/>
  <c r="AN78" i="2"/>
  <c r="AM78" i="2"/>
  <c r="AK78" i="2"/>
  <c r="AJ78" i="2"/>
  <c r="AI78" i="2"/>
  <c r="AH78" i="2"/>
  <c r="AF78" i="2"/>
  <c r="AE78" i="2"/>
  <c r="AD78" i="2"/>
  <c r="AC78" i="2"/>
  <c r="AA78" i="2"/>
  <c r="Y78" i="2"/>
  <c r="X78" i="2"/>
  <c r="W78" i="2"/>
  <c r="R78" i="2"/>
  <c r="AQ77" i="2"/>
  <c r="AL77" i="2"/>
  <c r="AG77" i="2"/>
  <c r="AB77" i="2"/>
  <c r="Z77" i="2"/>
  <c r="Q77" i="2" s="1"/>
  <c r="BA76" i="2"/>
  <c r="Z76" i="2"/>
  <c r="Q76" i="2" s="1"/>
  <c r="BA75" i="2"/>
  <c r="AV75" i="2"/>
  <c r="AQ75" i="2"/>
  <c r="AL75" i="2"/>
  <c r="AG75" i="2"/>
  <c r="AB75" i="2"/>
  <c r="Z75" i="2"/>
  <c r="U75" i="2"/>
  <c r="Q75" i="2" s="1"/>
  <c r="Q73" i="2" s="1"/>
  <c r="BE73" i="2"/>
  <c r="BD73" i="2"/>
  <c r="BC73" i="2"/>
  <c r="BB73" i="2"/>
  <c r="AZ73" i="2"/>
  <c r="AY73" i="2"/>
  <c r="AX73" i="2"/>
  <c r="AW73" i="2"/>
  <c r="AU73" i="2"/>
  <c r="AT73" i="2"/>
  <c r="AS73" i="2"/>
  <c r="AR73" i="2"/>
  <c r="AP73" i="2"/>
  <c r="AO73" i="2"/>
  <c r="AN73" i="2"/>
  <c r="AM73" i="2"/>
  <c r="AK73" i="2"/>
  <c r="AJ73" i="2"/>
  <c r="AI73" i="2"/>
  <c r="AH73" i="2"/>
  <c r="AF73" i="2"/>
  <c r="AE73" i="2"/>
  <c r="AD73" i="2"/>
  <c r="AC73" i="2"/>
  <c r="AA73" i="2"/>
  <c r="Y73" i="2"/>
  <c r="X73" i="2"/>
  <c r="W73" i="2"/>
  <c r="R73" i="2"/>
  <c r="BA72" i="2"/>
  <c r="AV72" i="2"/>
  <c r="AQ72" i="2"/>
  <c r="AL72" i="2"/>
  <c r="AG72" i="2"/>
  <c r="AB72" i="2"/>
  <c r="Z72" i="2"/>
  <c r="Q72" i="2" s="1"/>
  <c r="BA71" i="2"/>
  <c r="AV71" i="2"/>
  <c r="Z71" i="2"/>
  <c r="Q71" i="2" s="1"/>
  <c r="BA70" i="2"/>
  <c r="AV70" i="2"/>
  <c r="AQ70" i="2"/>
  <c r="AL70" i="2"/>
  <c r="AG70" i="2"/>
  <c r="AB70" i="2"/>
  <c r="Z70" i="2"/>
  <c r="U70" i="2"/>
  <c r="V70" i="2" s="1"/>
  <c r="V68" i="2" s="1"/>
  <c r="S70" i="2"/>
  <c r="BE68" i="2"/>
  <c r="BD68" i="2"/>
  <c r="BC68" i="2"/>
  <c r="BB68" i="2"/>
  <c r="AZ68" i="2"/>
  <c r="AY68" i="2"/>
  <c r="AX68" i="2"/>
  <c r="AW68" i="2"/>
  <c r="AU68" i="2"/>
  <c r="AT68" i="2"/>
  <c r="AS68" i="2"/>
  <c r="AR68" i="2"/>
  <c r="AP68" i="2"/>
  <c r="AO68" i="2"/>
  <c r="AN68" i="2"/>
  <c r="AM68" i="2"/>
  <c r="AK68" i="2"/>
  <c r="AJ68" i="2"/>
  <c r="AI68" i="2"/>
  <c r="AH68" i="2"/>
  <c r="AF68" i="2"/>
  <c r="AE68" i="2"/>
  <c r="AD68" i="2"/>
  <c r="AC68" i="2"/>
  <c r="AA68" i="2"/>
  <c r="Y68" i="2"/>
  <c r="X68" i="2"/>
  <c r="W68" i="2"/>
  <c r="R68" i="2"/>
  <c r="BA67" i="2"/>
  <c r="BA89" i="2" s="1"/>
  <c r="AV67" i="2"/>
  <c r="AQ67" i="2"/>
  <c r="AL67" i="2"/>
  <c r="AG67" i="2"/>
  <c r="AB67" i="2"/>
  <c r="Z67" i="2"/>
  <c r="Q67" i="2" s="1"/>
  <c r="BA66" i="2"/>
  <c r="AV66" i="2"/>
  <c r="Z66" i="2"/>
  <c r="AA63" i="2"/>
  <c r="BA65" i="2"/>
  <c r="AV65" i="2"/>
  <c r="AQ65" i="2"/>
  <c r="AL65" i="2"/>
  <c r="AG65" i="2"/>
  <c r="AB65" i="2"/>
  <c r="Z65" i="2"/>
  <c r="U65" i="2"/>
  <c r="BE63" i="2"/>
  <c r="BD63" i="2"/>
  <c r="BC63" i="2"/>
  <c r="BB63" i="2"/>
  <c r="AZ63" i="2"/>
  <c r="AY63" i="2"/>
  <c r="AX63" i="2"/>
  <c r="AW63" i="2"/>
  <c r="AU63" i="2"/>
  <c r="AT63" i="2"/>
  <c r="AS63" i="2"/>
  <c r="AR63" i="2"/>
  <c r="AP63" i="2"/>
  <c r="AO63" i="2"/>
  <c r="AN63" i="2"/>
  <c r="AM63" i="2"/>
  <c r="AK63" i="2"/>
  <c r="AJ63" i="2"/>
  <c r="AI63" i="2"/>
  <c r="AH63" i="2"/>
  <c r="AF63" i="2"/>
  <c r="AE63" i="2"/>
  <c r="AD63" i="2"/>
  <c r="AC63" i="2"/>
  <c r="Y63" i="2"/>
  <c r="X63" i="2"/>
  <c r="W63" i="2"/>
  <c r="R63" i="2"/>
  <c r="AV62" i="2"/>
  <c r="AQ62" i="2"/>
  <c r="Z62" i="2"/>
  <c r="Q62" i="2" s="1"/>
  <c r="BA61" i="2"/>
  <c r="AV61" i="2"/>
  <c r="AQ61" i="2"/>
  <c r="AL61" i="2"/>
  <c r="AL88" i="2" s="1"/>
  <c r="AG61" i="2"/>
  <c r="AG88" i="2" s="1"/>
  <c r="AB61" i="2"/>
  <c r="AB88" i="2" s="1"/>
  <c r="Z61" i="2"/>
  <c r="Q61" i="2" s="1"/>
  <c r="BA59" i="2"/>
  <c r="AV59" i="2"/>
  <c r="AQ59" i="2"/>
  <c r="AL59" i="2"/>
  <c r="AG59" i="2"/>
  <c r="AB59" i="2"/>
  <c r="Z59" i="2"/>
  <c r="U59" i="2"/>
  <c r="S59" i="2"/>
  <c r="S57" i="2" s="1"/>
  <c r="BE57" i="2"/>
  <c r="BD57" i="2"/>
  <c r="BC57" i="2"/>
  <c r="BB57" i="2"/>
  <c r="AZ57" i="2"/>
  <c r="AY57" i="2"/>
  <c r="AX57" i="2"/>
  <c r="AW57" i="2"/>
  <c r="AU57" i="2"/>
  <c r="AT57" i="2"/>
  <c r="AS57" i="2"/>
  <c r="AR57" i="2"/>
  <c r="AP57" i="2"/>
  <c r="AO57" i="2"/>
  <c r="AN57" i="2"/>
  <c r="AM57" i="2"/>
  <c r="AK57" i="2"/>
  <c r="AJ57" i="2"/>
  <c r="AI57" i="2"/>
  <c r="AH57" i="2"/>
  <c r="AF57" i="2"/>
  <c r="AE57" i="2"/>
  <c r="AD57" i="2"/>
  <c r="AC57" i="2"/>
  <c r="AA57" i="2"/>
  <c r="Y57" i="2"/>
  <c r="X57" i="2"/>
  <c r="W57" i="2"/>
  <c r="R57" i="2"/>
  <c r="BA53" i="2"/>
  <c r="AV53" i="2"/>
  <c r="AG53" i="2"/>
  <c r="AB53" i="2"/>
  <c r="AA53" i="2"/>
  <c r="Z53" i="2"/>
  <c r="U53" i="2"/>
  <c r="S53" i="2"/>
  <c r="BA52" i="2"/>
  <c r="AV52" i="2"/>
  <c r="AG52" i="2"/>
  <c r="AB52" i="2"/>
  <c r="AA52" i="2"/>
  <c r="Z52" i="2"/>
  <c r="U52" i="2"/>
  <c r="V52" i="2" s="1"/>
  <c r="S52" i="2"/>
  <c r="BA51" i="2"/>
  <c r="AV51" i="2"/>
  <c r="AG51" i="2"/>
  <c r="AB51" i="2"/>
  <c r="AA51" i="2"/>
  <c r="Z51" i="2"/>
  <c r="U51" i="2"/>
  <c r="V51" i="2" s="1"/>
  <c r="S51" i="2"/>
  <c r="BA50" i="2"/>
  <c r="AV50" i="2"/>
  <c r="AG50" i="2"/>
  <c r="AB50" i="2"/>
  <c r="AA50" i="2"/>
  <c r="Z50" i="2"/>
  <c r="U50" i="2"/>
  <c r="S50" i="2"/>
  <c r="BA49" i="2"/>
  <c r="AV49" i="2"/>
  <c r="AL49" i="2"/>
  <c r="AG49" i="2"/>
  <c r="AB49" i="2"/>
  <c r="AA49" i="2"/>
  <c r="Z49" i="2"/>
  <c r="U49" i="2"/>
  <c r="V49" i="2" s="1"/>
  <c r="S49" i="2"/>
  <c r="BA48" i="2"/>
  <c r="AV48" i="2"/>
  <c r="AG48" i="2"/>
  <c r="AB48" i="2"/>
  <c r="AA48" i="2"/>
  <c r="Z48" i="2"/>
  <c r="U48" i="2"/>
  <c r="V48" i="2" s="1"/>
  <c r="S48" i="2"/>
  <c r="BA47" i="2"/>
  <c r="AV47" i="2"/>
  <c r="AL47" i="2"/>
  <c r="AG47" i="2"/>
  <c r="AB47" i="2"/>
  <c r="AA47" i="2"/>
  <c r="Z47" i="2"/>
  <c r="U47" i="2"/>
  <c r="BA46" i="2"/>
  <c r="AV46" i="2"/>
  <c r="AL46" i="2"/>
  <c r="AG46" i="2"/>
  <c r="AB46" i="2"/>
  <c r="AA46" i="2"/>
  <c r="Z46" i="2"/>
  <c r="U46" i="2"/>
  <c r="Q46" i="2" s="1"/>
  <c r="BA45" i="2"/>
  <c r="AV45" i="2"/>
  <c r="AG45" i="2"/>
  <c r="AB45" i="2"/>
  <c r="AA45" i="2"/>
  <c r="Z45" i="2"/>
  <c r="U45" i="2"/>
  <c r="V45" i="2" s="1"/>
  <c r="S45" i="2"/>
  <c r="BE43" i="2"/>
  <c r="BD43" i="2"/>
  <c r="BC43" i="2"/>
  <c r="BB43" i="2"/>
  <c r="AZ43" i="2"/>
  <c r="AY43" i="2"/>
  <c r="AX43" i="2"/>
  <c r="AW43" i="2"/>
  <c r="AU43" i="2"/>
  <c r="AT43" i="2"/>
  <c r="AS43" i="2"/>
  <c r="AR43" i="2"/>
  <c r="AP43" i="2"/>
  <c r="AO43" i="2"/>
  <c r="AN43" i="2"/>
  <c r="AM43" i="2"/>
  <c r="AK43" i="2"/>
  <c r="AJ43" i="2"/>
  <c r="AI43" i="2"/>
  <c r="AH43" i="2"/>
  <c r="AF43" i="2"/>
  <c r="AE43" i="2"/>
  <c r="AD43" i="2"/>
  <c r="AC43" i="2"/>
  <c r="Y43" i="2"/>
  <c r="X43" i="2"/>
  <c r="W43" i="2"/>
  <c r="R43" i="2"/>
  <c r="BA42" i="2"/>
  <c r="AV42" i="2"/>
  <c r="AQ42" i="2"/>
  <c r="AL42" i="2"/>
  <c r="AG42" i="2"/>
  <c r="AB42" i="2"/>
  <c r="AA42" i="2"/>
  <c r="Z42" i="2"/>
  <c r="U42" i="2"/>
  <c r="S42" i="2"/>
  <c r="BA41" i="2"/>
  <c r="AV41" i="2"/>
  <c r="AQ41" i="2"/>
  <c r="AG41" i="2"/>
  <c r="AB41" i="2"/>
  <c r="AA41" i="2"/>
  <c r="Z41" i="2"/>
  <c r="S41" i="2"/>
  <c r="BA39" i="2"/>
  <c r="AV39" i="2"/>
  <c r="AQ39" i="2"/>
  <c r="AG39" i="2"/>
  <c r="AB39" i="2"/>
  <c r="AA39" i="2"/>
  <c r="Z39" i="2"/>
  <c r="U39" i="2"/>
  <c r="S39" i="2"/>
  <c r="BA38" i="2"/>
  <c r="AV38" i="2"/>
  <c r="AQ38" i="2"/>
  <c r="AG38" i="2"/>
  <c r="AB38" i="2"/>
  <c r="AA38" i="2"/>
  <c r="Z38" i="2"/>
  <c r="V38" i="2"/>
  <c r="S38" i="2"/>
  <c r="Q38" i="2" s="1"/>
  <c r="BE36" i="2"/>
  <c r="BD36" i="2"/>
  <c r="BC36" i="2"/>
  <c r="BB36" i="2"/>
  <c r="AZ36" i="2"/>
  <c r="AY36" i="2"/>
  <c r="AX36" i="2"/>
  <c r="AW36" i="2"/>
  <c r="AU36" i="2"/>
  <c r="AT36" i="2"/>
  <c r="AS36" i="2"/>
  <c r="AR36" i="2"/>
  <c r="AP36" i="2"/>
  <c r="AO36" i="2"/>
  <c r="AM36" i="2"/>
  <c r="AK36" i="2"/>
  <c r="AJ36" i="2"/>
  <c r="AI36" i="2"/>
  <c r="AH36" i="2"/>
  <c r="AF36" i="2"/>
  <c r="AE36" i="2"/>
  <c r="AD36" i="2"/>
  <c r="AC36" i="2"/>
  <c r="Y36" i="2"/>
  <c r="X36" i="2"/>
  <c r="W36" i="2"/>
  <c r="R36" i="2"/>
  <c r="BA33" i="2"/>
  <c r="AV33" i="2"/>
  <c r="AQ33" i="2"/>
  <c r="AL33" i="2"/>
  <c r="AG33" i="2"/>
  <c r="AB33" i="2"/>
  <c r="Z33" i="2"/>
  <c r="U33" i="2"/>
  <c r="V33" i="2" s="1"/>
  <c r="S33" i="2"/>
  <c r="BA30" i="2"/>
  <c r="AV30" i="2"/>
  <c r="AQ30" i="2"/>
  <c r="AL30" i="2"/>
  <c r="AG30" i="2"/>
  <c r="AB30" i="2"/>
  <c r="Z30" i="2"/>
  <c r="U30" i="2"/>
  <c r="V30" i="2" s="1"/>
  <c r="S30" i="2"/>
  <c r="BA25" i="2"/>
  <c r="AV25" i="2"/>
  <c r="AQ25" i="2"/>
  <c r="AL25" i="2"/>
  <c r="AG25" i="2"/>
  <c r="AB25" i="2"/>
  <c r="Z25" i="2"/>
  <c r="U25" i="2"/>
  <c r="S25" i="2"/>
  <c r="BA27" i="2"/>
  <c r="AV27" i="2"/>
  <c r="AQ27" i="2"/>
  <c r="AL27" i="2"/>
  <c r="AG27" i="2"/>
  <c r="AB27" i="2"/>
  <c r="Z27" i="2"/>
  <c r="U27" i="2"/>
  <c r="S27" i="2"/>
  <c r="BA26" i="2"/>
  <c r="AV26" i="2"/>
  <c r="AQ26" i="2"/>
  <c r="AL26" i="2"/>
  <c r="AG26" i="2"/>
  <c r="AB26" i="2"/>
  <c r="Z26" i="2"/>
  <c r="U26" i="2"/>
  <c r="S26" i="2"/>
  <c r="BA23" i="2"/>
  <c r="AV23" i="2"/>
  <c r="AQ23" i="2"/>
  <c r="AL23" i="2"/>
  <c r="AG23" i="2"/>
  <c r="AB23" i="2"/>
  <c r="Z23" i="2"/>
  <c r="U23" i="2"/>
  <c r="S23" i="2"/>
  <c r="BA24" i="2"/>
  <c r="AV24" i="2"/>
  <c r="AQ24" i="2"/>
  <c r="AL24" i="2"/>
  <c r="AG24" i="2"/>
  <c r="AB24" i="2"/>
  <c r="Z24" i="2"/>
  <c r="U24" i="2"/>
  <c r="S24" i="2"/>
  <c r="BA22" i="2"/>
  <c r="AV22" i="2"/>
  <c r="AQ22" i="2"/>
  <c r="AL22" i="2"/>
  <c r="AG22" i="2"/>
  <c r="AB22" i="2"/>
  <c r="Z22" i="2"/>
  <c r="U22" i="2"/>
  <c r="S22" i="2"/>
  <c r="BA21" i="2"/>
  <c r="AV21" i="2"/>
  <c r="AQ21" i="2"/>
  <c r="AL21" i="2"/>
  <c r="AG21" i="2"/>
  <c r="AB21" i="2"/>
  <c r="Z21" i="2"/>
  <c r="U21" i="2"/>
  <c r="S21" i="2"/>
  <c r="BA20" i="2"/>
  <c r="AV20" i="2"/>
  <c r="AQ20" i="2"/>
  <c r="AL20" i="2"/>
  <c r="AG20" i="2"/>
  <c r="AB20" i="2"/>
  <c r="Z20" i="2"/>
  <c r="U20" i="2"/>
  <c r="S20" i="2"/>
  <c r="BE17" i="2"/>
  <c r="BD17" i="2"/>
  <c r="BC17" i="2"/>
  <c r="BB17" i="2"/>
  <c r="AZ17" i="2"/>
  <c r="AY17" i="2"/>
  <c r="AX17" i="2"/>
  <c r="AW17" i="2"/>
  <c r="AU17" i="2"/>
  <c r="AT17" i="2"/>
  <c r="AS17" i="2"/>
  <c r="AR17" i="2"/>
  <c r="AP17" i="2"/>
  <c r="AO17" i="2"/>
  <c r="AN17" i="2"/>
  <c r="AM17" i="2"/>
  <c r="AK17" i="2"/>
  <c r="AJ17" i="2"/>
  <c r="AH17" i="2"/>
  <c r="AF17" i="2"/>
  <c r="AE17" i="2"/>
  <c r="AC17" i="2"/>
  <c r="AA17" i="2"/>
  <c r="Y17" i="2"/>
  <c r="X17" i="2"/>
  <c r="W17" i="2"/>
  <c r="AG8" i="2"/>
  <c r="V42" i="2" l="1"/>
  <c r="Q42" i="2"/>
  <c r="Q48" i="2"/>
  <c r="Q49" i="2"/>
  <c r="Q51" i="2"/>
  <c r="Q52" i="2"/>
  <c r="Q53" i="2"/>
  <c r="Q39" i="2"/>
  <c r="V50" i="2"/>
  <c r="Q50" i="2"/>
  <c r="V47" i="2"/>
  <c r="Q47" i="2"/>
  <c r="BD56" i="2"/>
  <c r="BD54" i="2" s="1"/>
  <c r="AV88" i="2"/>
  <c r="V39" i="2"/>
  <c r="R56" i="2"/>
  <c r="R54" i="2" s="1"/>
  <c r="R35" i="2" s="1"/>
  <c r="BA88" i="2"/>
  <c r="V65" i="2"/>
  <c r="V63" i="2" s="1"/>
  <c r="Q65" i="2"/>
  <c r="BA78" i="2"/>
  <c r="Q45" i="2"/>
  <c r="Q59" i="2"/>
  <c r="Q57" i="2" s="1"/>
  <c r="Q70" i="2"/>
  <c r="Q68" i="2" s="1"/>
  <c r="S68" i="2"/>
  <c r="S78" i="2"/>
  <c r="Q20" i="2"/>
  <c r="AQ88" i="2"/>
  <c r="AQ89" i="2"/>
  <c r="T57" i="2"/>
  <c r="Q21" i="2"/>
  <c r="Q30" i="2"/>
  <c r="V24" i="2"/>
  <c r="Q24" i="2"/>
  <c r="V26" i="2"/>
  <c r="Q26" i="2"/>
  <c r="V25" i="2"/>
  <c r="Q25" i="2"/>
  <c r="V22" i="2"/>
  <c r="Q22" i="2"/>
  <c r="V23" i="2"/>
  <c r="Q23" i="2"/>
  <c r="V27" i="2"/>
  <c r="Q27" i="2"/>
  <c r="V20" i="2"/>
  <c r="AB57" i="2"/>
  <c r="AB78" i="2"/>
  <c r="AV78" i="2"/>
  <c r="AG57" i="2"/>
  <c r="BA57" i="2"/>
  <c r="AL78" i="2"/>
  <c r="V7" i="2"/>
  <c r="AL57" i="2"/>
  <c r="AL63" i="2"/>
  <c r="Z57" i="2"/>
  <c r="BB56" i="2"/>
  <c r="BB54" i="2" s="1"/>
  <c r="BB35" i="2" s="1"/>
  <c r="AT56" i="2"/>
  <c r="AT54" i="2" s="1"/>
  <c r="AT35" i="2" s="1"/>
  <c r="U73" i="2"/>
  <c r="AQ57" i="2"/>
  <c r="AG78" i="2"/>
  <c r="AB68" i="2"/>
  <c r="BA68" i="2"/>
  <c r="Z78" i="2"/>
  <c r="Q83" i="2"/>
  <c r="Q33" i="2"/>
  <c r="V6" i="2"/>
  <c r="AV43" i="2"/>
  <c r="AL68" i="2"/>
  <c r="AI56" i="2"/>
  <c r="AI54" i="2" s="1"/>
  <c r="AI35" i="2" s="1"/>
  <c r="AQ68" i="2"/>
  <c r="Z36" i="2"/>
  <c r="T63" i="2"/>
  <c r="AA36" i="2"/>
  <c r="AG63" i="2"/>
  <c r="BA73" i="2"/>
  <c r="AQ17" i="2"/>
  <c r="W56" i="2"/>
  <c r="W54" i="2" s="1"/>
  <c r="AA56" i="2"/>
  <c r="AA54" i="2" s="1"/>
  <c r="AE56" i="2"/>
  <c r="AE54" i="2" s="1"/>
  <c r="Z73" i="2"/>
  <c r="AQ73" i="2"/>
  <c r="BA17" i="2"/>
  <c r="S37" i="2"/>
  <c r="S36" i="2" s="1"/>
  <c r="AQ36" i="2"/>
  <c r="AQ43" i="2"/>
  <c r="AV68" i="2"/>
  <c r="AG68" i="2"/>
  <c r="U78" i="2"/>
  <c r="U43" i="2"/>
  <c r="T78" i="2"/>
  <c r="AG43" i="2"/>
  <c r="V53" i="2"/>
  <c r="BF91" i="2"/>
  <c r="S8" i="2"/>
  <c r="AB17" i="2"/>
  <c r="AV17" i="2"/>
  <c r="AA43" i="2"/>
  <c r="AY56" i="2"/>
  <c r="AY54" i="2" s="1"/>
  <c r="AY35" i="2" s="1"/>
  <c r="T17" i="2"/>
  <c r="BA43" i="2"/>
  <c r="AG17" i="2"/>
  <c r="BC56" i="2"/>
  <c r="BC54" i="2" s="1"/>
  <c r="BC35" i="2" s="1"/>
  <c r="BD35" i="2"/>
  <c r="AV63" i="2"/>
  <c r="AG89" i="2"/>
  <c r="AM56" i="2"/>
  <c r="AM54" i="2" s="1"/>
  <c r="AL90" i="2" s="1"/>
  <c r="AU56" i="2"/>
  <c r="AU54" i="2" s="1"/>
  <c r="AU35" i="2" s="1"/>
  <c r="T73" i="2"/>
  <c r="AQ78" i="2"/>
  <c r="AH56" i="2"/>
  <c r="AH54" i="2" s="1"/>
  <c r="AH35" i="2" s="1"/>
  <c r="AP56" i="2"/>
  <c r="AP54" i="2" s="1"/>
  <c r="AP35" i="2" s="1"/>
  <c r="X56" i="2"/>
  <c r="X54" i="2" s="1"/>
  <c r="X35" i="2" s="1"/>
  <c r="AR56" i="2"/>
  <c r="AR54" i="2" s="1"/>
  <c r="AQ90" i="2" s="1"/>
  <c r="AG73" i="2"/>
  <c r="AZ56" i="2"/>
  <c r="AZ54" i="2" s="1"/>
  <c r="AZ35" i="2" s="1"/>
  <c r="BF94" i="2"/>
  <c r="AL17" i="2"/>
  <c r="AL89" i="2"/>
  <c r="S44" i="2"/>
  <c r="S43" i="2" s="1"/>
  <c r="AD56" i="2"/>
  <c r="AD54" i="2" s="1"/>
  <c r="BE56" i="2"/>
  <c r="BE54" i="2" s="1"/>
  <c r="BE35" i="2" s="1"/>
  <c r="AF56" i="2"/>
  <c r="AF54" i="2" s="1"/>
  <c r="AF35" i="2" s="1"/>
  <c r="AJ56" i="2"/>
  <c r="AJ54" i="2" s="1"/>
  <c r="AJ35" i="2" s="1"/>
  <c r="AN56" i="2"/>
  <c r="AN54" i="2" s="1"/>
  <c r="AB63" i="2"/>
  <c r="T68" i="2"/>
  <c r="AX56" i="2"/>
  <c r="AX54" i="2" s="1"/>
  <c r="AX35" i="2" s="1"/>
  <c r="V75" i="2"/>
  <c r="V73" i="2" s="1"/>
  <c r="AL73" i="2"/>
  <c r="BF93" i="2"/>
  <c r="BF95" i="2"/>
  <c r="S18" i="2"/>
  <c r="S17" i="2" s="1"/>
  <c r="Z17" i="2"/>
  <c r="AB43" i="2"/>
  <c r="AW56" i="2"/>
  <c r="AW54" i="2" s="1"/>
  <c r="AV90" i="2" s="1"/>
  <c r="BA63" i="2"/>
  <c r="AB89" i="2"/>
  <c r="U68" i="2"/>
  <c r="AB73" i="2"/>
  <c r="AV73" i="2"/>
  <c r="G5" i="2"/>
  <c r="V59" i="2"/>
  <c r="V57" i="2" s="1"/>
  <c r="U57" i="2"/>
  <c r="Z68" i="2"/>
  <c r="T36" i="2"/>
  <c r="AB36" i="2"/>
  <c r="AV36" i="2"/>
  <c r="T43" i="2"/>
  <c r="Z43" i="2"/>
  <c r="AL43" i="2"/>
  <c r="V46" i="2"/>
  <c r="AV89" i="2"/>
  <c r="AV57" i="2"/>
  <c r="V21" i="2"/>
  <c r="U17" i="2"/>
  <c r="AG36" i="2"/>
  <c r="BA36" i="2"/>
  <c r="Q66" i="2"/>
  <c r="Z63" i="2"/>
  <c r="AQ63" i="2"/>
  <c r="Y56" i="2"/>
  <c r="Y54" i="2" s="1"/>
  <c r="AC56" i="2"/>
  <c r="AC54" i="2" s="1"/>
  <c r="AC35" i="2" s="1"/>
  <c r="AK56" i="2"/>
  <c r="AK54" i="2" s="1"/>
  <c r="AK35" i="2" s="1"/>
  <c r="AO56" i="2"/>
  <c r="AO54" i="2" s="1"/>
  <c r="AO35" i="2" s="1"/>
  <c r="AS56" i="2"/>
  <c r="AS54" i="2" s="1"/>
  <c r="AS35" i="2" s="1"/>
  <c r="U63" i="2"/>
  <c r="BF92" i="2"/>
  <c r="V5" i="2"/>
  <c r="Q63" i="2" l="1"/>
  <c r="G6" i="2"/>
  <c r="Q56" i="2"/>
  <c r="Q54" i="2" s="1"/>
  <c r="S55" i="2"/>
  <c r="Q43" i="2"/>
  <c r="Q17" i="2"/>
  <c r="BA90" i="2"/>
  <c r="O7" i="2" s="1"/>
  <c r="AG90" i="2"/>
  <c r="AM35" i="2"/>
  <c r="AW35" i="2"/>
  <c r="AR35" i="2"/>
  <c r="AD35" i="2"/>
  <c r="AD85" i="2" s="1"/>
  <c r="R85" i="2"/>
  <c r="AC85" i="2"/>
  <c r="AF85" i="2"/>
  <c r="X85" i="2"/>
  <c r="AB90" i="2"/>
  <c r="AE35" i="2"/>
  <c r="AE85" i="2" s="1"/>
  <c r="W35" i="2"/>
  <c r="W85" i="2" s="1"/>
  <c r="Y35" i="2"/>
  <c r="Y85" i="2" s="1"/>
  <c r="V17" i="2"/>
  <c r="V8" i="2"/>
  <c r="J7" i="2"/>
  <c r="J6" i="2"/>
  <c r="AL56" i="2"/>
  <c r="AL54" i="2" s="1"/>
  <c r="S56" i="2"/>
  <c r="S54" i="2" s="1"/>
  <c r="J5" i="2"/>
  <c r="AV56" i="2"/>
  <c r="AV54" i="2" s="1"/>
  <c r="BA56" i="2"/>
  <c r="BA54" i="2" s="1"/>
  <c r="BA35" i="2" s="1"/>
  <c r="BA85" i="2" s="1"/>
  <c r="BA87" i="2" s="1"/>
  <c r="AA35" i="2"/>
  <c r="AA85" i="2" s="1"/>
  <c r="AQ56" i="2"/>
  <c r="AQ54" i="2" s="1"/>
  <c r="Z56" i="2"/>
  <c r="Z54" i="2" s="1"/>
  <c r="AB56" i="2"/>
  <c r="AB54" i="2" s="1"/>
  <c r="T56" i="2"/>
  <c r="T54" i="2" s="1"/>
  <c r="O6" i="2"/>
  <c r="BF88" i="2"/>
  <c r="AG56" i="2"/>
  <c r="AG54" i="2" s="1"/>
  <c r="AG35" i="2" s="1"/>
  <c r="V43" i="2"/>
  <c r="V56" i="2"/>
  <c r="V54" i="2" s="1"/>
  <c r="G7" i="2"/>
  <c r="G8" i="2" s="1"/>
  <c r="BF89" i="2"/>
  <c r="U56" i="2"/>
  <c r="U54" i="2" s="1"/>
  <c r="Z35" i="2" l="1"/>
  <c r="Z85" i="2" s="1"/>
  <c r="S35" i="2"/>
  <c r="S85" i="2" s="1"/>
  <c r="AQ35" i="2"/>
  <c r="AQ85" i="2" s="1"/>
  <c r="AQ87" i="2" s="1"/>
  <c r="AG85" i="2"/>
  <c r="AG86" i="2" s="1"/>
  <c r="T35" i="2"/>
  <c r="T85" i="2" s="1"/>
  <c r="AV35" i="2"/>
  <c r="AV85" i="2" s="1"/>
  <c r="AB35" i="2"/>
  <c r="AB85" i="2" s="1"/>
  <c r="AB87" i="2" s="1"/>
  <c r="O8" i="2"/>
  <c r="J8" i="2"/>
  <c r="BF90" i="2"/>
  <c r="AV87" i="2" l="1"/>
  <c r="AV86" i="2"/>
  <c r="BA86" i="2"/>
  <c r="AQ86" i="2"/>
  <c r="AQ98" i="2" s="1"/>
  <c r="AB86" i="2"/>
  <c r="AB98" i="2" s="1"/>
  <c r="AB103" i="2" s="1"/>
  <c r="AG87" i="2"/>
  <c r="B5" i="2" l="1"/>
  <c r="AG98" i="2"/>
  <c r="AG103" i="2" s="1"/>
  <c r="AQ99" i="2"/>
  <c r="AQ100" i="2"/>
  <c r="BA100" i="2"/>
  <c r="BA99" i="2"/>
  <c r="BA98" i="2"/>
  <c r="BA103" i="2" s="1"/>
  <c r="AV100" i="2"/>
  <c r="AV99" i="2"/>
  <c r="AV98" i="2"/>
  <c r="B7" i="2"/>
  <c r="AQ103" i="2" l="1"/>
  <c r="AV103" i="2"/>
  <c r="AQ5" i="2"/>
  <c r="AQ7" i="2"/>
  <c r="AN36" i="2"/>
  <c r="AN35" i="2" s="1"/>
  <c r="U41" i="2"/>
  <c r="AL36" i="2"/>
  <c r="AL35" i="2" s="1"/>
  <c r="AL85" i="2" s="1"/>
  <c r="Q41" i="2" l="1"/>
  <c r="Q36" i="2" s="1"/>
  <c r="Q35" i="2" s="1"/>
  <c r="Q85" i="2" s="1"/>
  <c r="AL86" i="2"/>
  <c r="AL87" i="2"/>
  <c r="V41" i="2"/>
  <c r="V36" i="2" s="1"/>
  <c r="V35" i="2" s="1"/>
  <c r="V85" i="2" s="1"/>
  <c r="U36" i="2"/>
  <c r="U35" i="2" s="1"/>
  <c r="U85" i="2" s="1"/>
  <c r="AL98" i="2" l="1"/>
  <c r="AL103" i="2" s="1"/>
  <c r="BF103" i="2" s="1"/>
  <c r="B6" i="2"/>
  <c r="B8" i="2" s="1"/>
  <c r="BF87" i="2"/>
  <c r="AQ6" i="2" l="1"/>
  <c r="AQ8" i="2" s="1"/>
</calcChain>
</file>

<file path=xl/sharedStrings.xml><?xml version="1.0" encoding="utf-8"?>
<sst xmlns="http://schemas.openxmlformats.org/spreadsheetml/2006/main" count="1281" uniqueCount="480">
  <si>
    <t xml:space="preserve">2. Сводные данные по бюджету времени (в неделях) для очной формы обучения                       </t>
  </si>
  <si>
    <t>Курсы</t>
  </si>
  <si>
    <t>Обучение по дисциплинам и междисциплинарным курсам</t>
  </si>
  <si>
    <t>Учебная практика</t>
  </si>
  <si>
    <t>Производственная практика</t>
  </si>
  <si>
    <t>Промежуточная аттестация</t>
  </si>
  <si>
    <t>Консультация</t>
  </si>
  <si>
    <t>Государственная итоговая аттестация</t>
  </si>
  <si>
    <t>Каникулы</t>
  </si>
  <si>
    <t>Всего</t>
  </si>
  <si>
    <t>I курс</t>
  </si>
  <si>
    <t>II курс</t>
  </si>
  <si>
    <t>III курс</t>
  </si>
  <si>
    <t>2. План учебного процесса</t>
  </si>
  <si>
    <t>Индекс</t>
  </si>
  <si>
    <t>Наименование циклов,  дисциплин, профессиональных модулей, МДК, практик</t>
  </si>
  <si>
    <t>Формы промежуточной аттестации</t>
  </si>
  <si>
    <t>Учебная нагрузка обучающихся, час.</t>
  </si>
  <si>
    <t>Распределение обязательной учебной нагрузки по курсам и семестрам, час. в семестр</t>
  </si>
  <si>
    <t>Всего объем образовательной нагрузки</t>
  </si>
  <si>
    <t>Консультации</t>
  </si>
  <si>
    <t>Самостоятельная учебная работа</t>
  </si>
  <si>
    <t>Работа обучающихся во взаимодействии с преподавателями</t>
  </si>
  <si>
    <t>занятия по дисциплинам и МДК</t>
  </si>
  <si>
    <t>промежуточная аттестация</t>
  </si>
  <si>
    <t>1 сем. 17 нед.</t>
  </si>
  <si>
    <t>в том числе</t>
  </si>
  <si>
    <t>3 сем. 17 нед</t>
  </si>
  <si>
    <t>4 сем. 24 нед.</t>
  </si>
  <si>
    <t>5 сем. 17 нед.</t>
  </si>
  <si>
    <t>6 сем.     24 нед.</t>
  </si>
  <si>
    <t>всего занятий</t>
  </si>
  <si>
    <t>учебные занятия</t>
  </si>
  <si>
    <t>практика</t>
  </si>
  <si>
    <t>самостоятельная работа</t>
  </si>
  <si>
    <t>уроков</t>
  </si>
  <si>
    <t>лабораторных занятий</t>
  </si>
  <si>
    <t>практических занятий</t>
  </si>
  <si>
    <t>курсовое проектирование</t>
  </si>
  <si>
    <t>Общеобразовательный цикл</t>
  </si>
  <si>
    <t>Общие учебные предметы</t>
  </si>
  <si>
    <t>Русский язык</t>
  </si>
  <si>
    <t>Э</t>
  </si>
  <si>
    <t>Родной язык (русский)</t>
  </si>
  <si>
    <t>ДЗ</t>
  </si>
  <si>
    <t>Литература</t>
  </si>
  <si>
    <t>Иностранный язык</t>
  </si>
  <si>
    <t>Математика</t>
  </si>
  <si>
    <t>История</t>
  </si>
  <si>
    <t>Физическая культура</t>
  </si>
  <si>
    <t>З</t>
  </si>
  <si>
    <t>Основы безопасности жизнедеятельности</t>
  </si>
  <si>
    <t>Астрономия</t>
  </si>
  <si>
    <t>Учебные предметы по выбору из обязательных предметных областей</t>
  </si>
  <si>
    <t>Программа подготовки специалистов среднего звена</t>
  </si>
  <si>
    <t>Иностранный язык в профессиональной деятельности</t>
  </si>
  <si>
    <t>ОП.00</t>
  </si>
  <si>
    <t>Общепрофессиональный  цикл</t>
  </si>
  <si>
    <t>ОП.01</t>
  </si>
  <si>
    <t>ОП.02</t>
  </si>
  <si>
    <t>ОП.03</t>
  </si>
  <si>
    <t>ОП.04</t>
  </si>
  <si>
    <t>ОП.05</t>
  </si>
  <si>
    <t>ОП.06</t>
  </si>
  <si>
    <t>ОП.07</t>
  </si>
  <si>
    <t>ОП.08</t>
  </si>
  <si>
    <t>ОП.09</t>
  </si>
  <si>
    <t>Безопасность жизнедеятельности</t>
  </si>
  <si>
    <t>П.00</t>
  </si>
  <si>
    <t>Профессиональный  цикл</t>
  </si>
  <si>
    <t>ПМ.00</t>
  </si>
  <si>
    <t>Профессиональные модули</t>
  </si>
  <si>
    <t>ПМ.01</t>
  </si>
  <si>
    <t>Экзамен по модулю</t>
  </si>
  <si>
    <t>МДК.01.01</t>
  </si>
  <si>
    <t>УП.01</t>
  </si>
  <si>
    <t>ПП.01</t>
  </si>
  <si>
    <t>ПМ.02</t>
  </si>
  <si>
    <t xml:space="preserve"> </t>
  </si>
  <si>
    <t>МДК.02.01</t>
  </si>
  <si>
    <t>УП.02</t>
  </si>
  <si>
    <t>ПП.02</t>
  </si>
  <si>
    <t>ПМ.03</t>
  </si>
  <si>
    <t>МДК.03.01</t>
  </si>
  <si>
    <t>УП.03</t>
  </si>
  <si>
    <t>ПП.03</t>
  </si>
  <si>
    <t>ПМ.04</t>
  </si>
  <si>
    <t>МДК.04.01</t>
  </si>
  <si>
    <t>УП.04</t>
  </si>
  <si>
    <t>ПП.04</t>
  </si>
  <si>
    <t>ГИА.00</t>
  </si>
  <si>
    <t>объем, час.</t>
  </si>
  <si>
    <t>дисциплин и МДК</t>
  </si>
  <si>
    <t>учебной практики</t>
  </si>
  <si>
    <t>производств. практики</t>
  </si>
  <si>
    <t>промежуточной аттестации</t>
  </si>
  <si>
    <t>консультации</t>
  </si>
  <si>
    <t>государственной итоговой аттестации</t>
  </si>
  <si>
    <t>количество</t>
  </si>
  <si>
    <r>
      <t xml:space="preserve">экзаменов </t>
    </r>
    <r>
      <rPr>
        <sz val="5"/>
        <color theme="1"/>
        <rFont val="Times New Roman"/>
        <family val="1"/>
        <charset val="204"/>
      </rPr>
      <t>(в т.ч. экзаменов (квалификационных), ед.</t>
    </r>
  </si>
  <si>
    <t>дифференцир. зачетов*, ед.</t>
  </si>
  <si>
    <t>зачетов*, ед.</t>
  </si>
  <si>
    <t>* В подсчет включены зачеты по физической культуре</t>
  </si>
  <si>
    <t>Основы проектной деятельности</t>
  </si>
  <si>
    <t>Элективные курсы</t>
  </si>
  <si>
    <t>ЭК.01</t>
  </si>
  <si>
    <t>ЭК.02</t>
  </si>
  <si>
    <t>Введение в специальность</t>
  </si>
  <si>
    <t>ОУП.01</t>
  </si>
  <si>
    <t>ОУП.02</t>
  </si>
  <si>
    <t>ОУП.03</t>
  </si>
  <si>
    <t>ОУП.04</t>
  </si>
  <si>
    <t>ОУП.05</t>
  </si>
  <si>
    <t>ОУП.06</t>
  </si>
  <si>
    <t>ОУП.07</t>
  </si>
  <si>
    <t>ОУП.08</t>
  </si>
  <si>
    <t>ОУП.09</t>
  </si>
  <si>
    <t>ОУП.10</t>
  </si>
  <si>
    <t>Информатика</t>
  </si>
  <si>
    <t>ОУП.11</t>
  </si>
  <si>
    <t>Физика</t>
  </si>
  <si>
    <t>Социально-гуманитарный цикл</t>
  </si>
  <si>
    <t>История России</t>
  </si>
  <si>
    <t>Основы бережливого производства</t>
  </si>
  <si>
    <t>Инженерная графика</t>
  </si>
  <si>
    <t>Техническая механика</t>
  </si>
  <si>
    <t>Материаловедение</t>
  </si>
  <si>
    <t>Метрология, стандартизация и сертификация</t>
  </si>
  <si>
    <t>Процессы формообразования и инструменты</t>
  </si>
  <si>
    <t>Технология машиностроения</t>
  </si>
  <si>
    <t>Охрана труда</t>
  </si>
  <si>
    <t>Математика в профессиональной деятельности</t>
  </si>
  <si>
    <t>Разработка технологических процессов изготовления деталей машин</t>
  </si>
  <si>
    <t>Разработка и внедрение управляющих программ изготовления деталей машин в машиностроительном производстве</t>
  </si>
  <si>
    <t>Разработка и реализация технологических процессов в механосборочном производстве</t>
  </si>
  <si>
    <t>Организация контроля, наладки и технического обслуживания 
оборудования машиностроительного производства</t>
  </si>
  <si>
    <t>Организация работ по реализации технологических процессов в машиностроительном производстве</t>
  </si>
  <si>
    <t>ПМ.05</t>
  </si>
  <si>
    <t>МДК.05.01</t>
  </si>
  <si>
    <t>УП.05</t>
  </si>
  <si>
    <t>ПП.05</t>
  </si>
  <si>
    <t>Цифровая экономика отрасли</t>
  </si>
  <si>
    <t>МДК.01.02</t>
  </si>
  <si>
    <t>Технологический процесс и технологическая документация по сборке узлов и изделий с применением систем автоматизированного проектирования</t>
  </si>
  <si>
    <t>Технологические процессы изготовления деталей машин</t>
  </si>
  <si>
    <t>Контроль, наладка, подналадка и техническое обслуживание металлорежущего и аддитивного оборудования</t>
  </si>
  <si>
    <t>СГ.01</t>
  </si>
  <si>
    <t>СГ.02</t>
  </si>
  <si>
    <t>СГ.03</t>
  </si>
  <si>
    <t>СГ.04</t>
  </si>
  <si>
    <t>СГ.05</t>
  </si>
  <si>
    <t>Планирование, организация и контроль деятельности по производству и реализации продукции машиностроительного производства</t>
  </si>
  <si>
    <t>Технологический процесс и технологическая документация по обработке заготовок с применением систем автоматизированного проектирования</t>
  </si>
  <si>
    <t>Профиль получаемого профессионального образования</t>
  </si>
  <si>
    <t>Выполнение работ по профессии 16045 Оператор станков с программным управлением</t>
  </si>
  <si>
    <t>Экзамен квалификационный по модулю</t>
  </si>
  <si>
    <t>Консультации в рамках проведения промежуточной аттестации.
Государственная итоговая аттестация:
1. Выпускная квалификационная работа в форме: дипломного проекта
Подготовка дипломной работы с 18.05 по 14.06 (всего 4 над.)
Защита дипломной работы с 15.06 по 28.06 (всего 2 нед.)
2. Демонстрационный экзамен в период с 18.05 по 28.06, в соответствии с утверждаемым отдельным графиком по компетенции Токарные работы на станках с ЧПУ</t>
  </si>
  <si>
    <t>учебная и производственная практика в форме практической подготовки</t>
  </si>
  <si>
    <t>СГ.00</t>
  </si>
  <si>
    <t>ООД.00</t>
  </si>
  <si>
    <t>м.</t>
  </si>
  <si>
    <t>сентябрь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</si>
  <si>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</si>
  <si>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</si>
  <si>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</si>
  <si>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</si>
  <si>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</si>
  <si>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</si>
  <si>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</si>
  <si>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</si>
  <si>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</si>
  <si>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</si>
  <si>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</si>
  <si>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=</t>
  </si>
  <si>
    <t>::</t>
  </si>
  <si>
    <t>D</t>
  </si>
  <si>
    <t>III</t>
  </si>
  <si>
    <t>Условные обозначения:</t>
  </si>
  <si>
    <t xml:space="preserve">обучение по учебным циклам         </t>
  </si>
  <si>
    <t>производственная практика</t>
  </si>
  <si>
    <t xml:space="preserve"> государственная итоговая аттестация (ГИА)</t>
  </si>
  <si>
    <t>учебная практика</t>
  </si>
  <si>
    <t xml:space="preserve"> подготовка к ГИА</t>
  </si>
  <si>
    <t>каникулы</t>
  </si>
  <si>
    <t>КАЛЕНДАРНЫЙ УЧЕБНЫЙ  ГРАФИК</t>
  </si>
  <si>
    <t>2 сем.  24   нед.</t>
  </si>
  <si>
    <t>ПП.06</t>
  </si>
  <si>
    <t>теория</t>
  </si>
  <si>
    <t>УП</t>
  </si>
  <si>
    <t>ПП</t>
  </si>
  <si>
    <t>ПА</t>
  </si>
  <si>
    <t>ИТОГО</t>
  </si>
  <si>
    <t>ГИА</t>
  </si>
  <si>
    <t>очная</t>
  </si>
  <si>
    <t xml:space="preserve">Форма обучения </t>
  </si>
  <si>
    <t>Нормативный срок освоенния  - 2 года 10 мес.</t>
  </si>
  <si>
    <t>на базе основного  общего образования</t>
  </si>
  <si>
    <t>2 года 10 мес.</t>
  </si>
  <si>
    <t>технологический</t>
  </si>
  <si>
    <t>Приказ об утверждении ФГОС от 14.06.2022 № 444</t>
  </si>
  <si>
    <t>Утвержден решением</t>
  </si>
  <si>
    <t>Директор ГБПОУ ПАМТ им. И.И. Лепсе</t>
  </si>
  <si>
    <t>Согласовано</t>
  </si>
  <si>
    <t>АО "Гидроагрегат"</t>
  </si>
  <si>
    <t>Начальник технического обучения</t>
  </si>
  <si>
    <t>____________________Т.А. Пичужкина</t>
  </si>
  <si>
    <t>УЧЕБНЫЙ ПЛАН</t>
  </si>
  <si>
    <t xml:space="preserve">_____________________ А.В. Иванова </t>
  </si>
  <si>
    <t>программы  подготовки  специалистов  среднего  звена</t>
  </si>
  <si>
    <t>государственного  бюджетного  профессионального  образовательного  учреждения</t>
  </si>
  <si>
    <t>"Павловский  автомеханический  техникум  им. И.И. Лепсе"</t>
  </si>
  <si>
    <t>по  специальности</t>
  </si>
  <si>
    <t xml:space="preserve">                                 15.02.16 Технология машиностроения</t>
  </si>
  <si>
    <t xml:space="preserve">                                     по программе базовой подготовки</t>
  </si>
  <si>
    <r>
      <t xml:space="preserve">Квалификация:                                 </t>
    </r>
    <r>
      <rPr>
        <b/>
        <sz val="12"/>
        <rFont val="Times New Roman"/>
        <family val="1"/>
        <charset val="204"/>
      </rPr>
      <t xml:space="preserve"> техник - технолог</t>
    </r>
  </si>
  <si>
    <t>Всего час. в неделю обязательной учебной</t>
  </si>
  <si>
    <t>Элктивные курсы</t>
  </si>
  <si>
    <t>ЭК</t>
  </si>
  <si>
    <t>Родной язык ( русский )</t>
  </si>
  <si>
    <t xml:space="preserve">Физическая культура </t>
  </si>
  <si>
    <t>Блок ООД</t>
  </si>
  <si>
    <t>ООД</t>
  </si>
  <si>
    <t>Порядковые номера  недель учебного года</t>
  </si>
  <si>
    <t>Номера календарных недель</t>
  </si>
  <si>
    <t>27 авг. - 2 сент.</t>
  </si>
  <si>
    <t>Август</t>
  </si>
  <si>
    <t>30 июля - 5 авг.</t>
  </si>
  <si>
    <t>Июль</t>
  </si>
  <si>
    <t>25 июня - 1 июля</t>
  </si>
  <si>
    <t>Июнь</t>
  </si>
  <si>
    <t>28 мая - 3 июня</t>
  </si>
  <si>
    <t>Май</t>
  </si>
  <si>
    <t xml:space="preserve">30 апр. - 6 мая               </t>
  </si>
  <si>
    <t>Апрель</t>
  </si>
  <si>
    <t>26 мар. - 1 апр.</t>
  </si>
  <si>
    <t>Март</t>
  </si>
  <si>
    <t>27 фев. - 4 мар.</t>
  </si>
  <si>
    <t>Февраль</t>
  </si>
  <si>
    <t>30 янв. - 5 фев.</t>
  </si>
  <si>
    <t>Январь</t>
  </si>
  <si>
    <t>26 дек. - 1 янв.</t>
  </si>
  <si>
    <t>Декабрь</t>
  </si>
  <si>
    <t>28 нояб. - 4 дек.</t>
  </si>
  <si>
    <t>Ноябрь</t>
  </si>
  <si>
    <t>31. окт. - 06 нояб.</t>
  </si>
  <si>
    <t xml:space="preserve">Октябрь </t>
  </si>
  <si>
    <t>27 сент. - 3 окт.</t>
  </si>
  <si>
    <t>Сентябрь</t>
  </si>
  <si>
    <t>30 авг. – 5 сент.</t>
  </si>
  <si>
    <t>Наименование циклов, разделов, дисциплин, профессиональных модулей, МДК, практик</t>
  </si>
  <si>
    <t>Курс</t>
  </si>
  <si>
    <t>практики</t>
  </si>
  <si>
    <t>экзамены</t>
  </si>
  <si>
    <t>Всего час. в неделю обязательной учебной нагрузки</t>
  </si>
  <si>
    <t>Технологический процесс и технологическая документация по оьработке заготовок с применением систем автоматизированного  проектирования</t>
  </si>
  <si>
    <t xml:space="preserve">МДК.02.01 </t>
  </si>
  <si>
    <t>Разработка и внедрение  управляющих программ изготовления деталей  машин в машиностроительном производстве</t>
  </si>
  <si>
    <t xml:space="preserve"> Разработка технологических процессов изготовления деталей машин</t>
  </si>
  <si>
    <t xml:space="preserve"> Процессы формообразования и инструменты</t>
  </si>
  <si>
    <t xml:space="preserve"> Метрология, стандартизация и сертификация</t>
  </si>
  <si>
    <t xml:space="preserve"> Материаловедение</t>
  </si>
  <si>
    <t xml:space="preserve"> Техническая механика</t>
  </si>
  <si>
    <t>ОП. 02</t>
  </si>
  <si>
    <t>ОП. 01</t>
  </si>
  <si>
    <r>
      <t xml:space="preserve">Общепрофессиональные дисциплины </t>
    </r>
    <r>
      <rPr>
        <i/>
        <sz val="6"/>
        <color indexed="8"/>
        <rFont val="Times New Roman"/>
        <family val="1"/>
        <charset val="204"/>
      </rPr>
      <t>(для СПО)</t>
    </r>
  </si>
  <si>
    <t>ОП. 00</t>
  </si>
  <si>
    <t xml:space="preserve"> Иностранный язык в профессиональной деятельности</t>
  </si>
  <si>
    <t>ОГСЭ.00</t>
  </si>
  <si>
    <t>ПП06</t>
  </si>
  <si>
    <t xml:space="preserve">Планирование, организация и контроль деятельности  по производству и реализации  продукции  машиностроительного производства </t>
  </si>
  <si>
    <t>Организация работ  по реализации  технологических процессов  в машиностроительном производстве</t>
  </si>
  <si>
    <t>Производственная практика            (по профилю специальности)</t>
  </si>
  <si>
    <t>Контроль, наладка и подналадка и техническое обслуживание  металлорежущего и аддитивного оборудования</t>
  </si>
  <si>
    <t>Организация контроля,  наладки и технического обслуживания оборудования машиностроительного производства</t>
  </si>
  <si>
    <t>Производственая практика           (по профилю специальности)</t>
  </si>
  <si>
    <t>МДК. 03.01</t>
  </si>
  <si>
    <t>Разработка и реализация  технологических процессов в механосборочном производстве</t>
  </si>
  <si>
    <t xml:space="preserve"> Бережливое производство</t>
  </si>
  <si>
    <t>+</t>
  </si>
  <si>
    <t>Практика</t>
  </si>
  <si>
    <t>Профессиональный цикл</t>
  </si>
  <si>
    <t>ОП.01 Инженерная графика</t>
  </si>
  <si>
    <t>Общепрофессиональный цикл</t>
  </si>
  <si>
    <t>Общий гуманитарный и социально-экономический цикл</t>
  </si>
  <si>
    <t>ОК-8. Использовать средства физической культуры для сохранения и укрепления здоровья в процессе профессиональной деятельности и поддержания необходимого уровня физической подготовленности.</t>
  </si>
  <si>
    <t>ОК-2. Осуществлять поиск, анализ и интерпретацию информации, необходимой для выполнения задач профессиональной деятельности</t>
  </si>
  <si>
    <t>Наименование программ, предметных областей, учебных циклов, разделов, модулей, дисциплин, междисциплинарных курсов</t>
  </si>
  <si>
    <t>Общие компетенции</t>
  </si>
  <si>
    <t>ПП.03 Производственная практика</t>
  </si>
  <si>
    <t>УП.03 Учебная практика</t>
  </si>
  <si>
    <t>ПП.02 Производственная практика</t>
  </si>
  <si>
    <t>УП.02 Учебная практика</t>
  </si>
  <si>
    <t>ПП.01 Производственная практика</t>
  </si>
  <si>
    <t>УП.01 Учебная практика</t>
  </si>
  <si>
    <t>Профессиональные компетенции</t>
  </si>
  <si>
    <t>актовый зал</t>
  </si>
  <si>
    <t>библиотека, читальный зал с выходом в сеть Интернет</t>
  </si>
  <si>
    <t>Залы</t>
  </si>
  <si>
    <t>открытый стадион широкого профиля с элементами полосы препятствий</t>
  </si>
  <si>
    <t>спортивный зал</t>
  </si>
  <si>
    <t>Спортивный комплекс</t>
  </si>
  <si>
    <t>Мастерские</t>
  </si>
  <si>
    <t>бережливого производства</t>
  </si>
  <si>
    <t>информатики</t>
  </si>
  <si>
    <t>химии</t>
  </si>
  <si>
    <t>физики</t>
  </si>
  <si>
    <t>Лаборатории</t>
  </si>
  <si>
    <t>безопасности жизнедеятельности</t>
  </si>
  <si>
    <t>материаловедения</t>
  </si>
  <si>
    <t>технической механики</t>
  </si>
  <si>
    <t>инженерной графики</t>
  </si>
  <si>
    <t>математики</t>
  </si>
  <si>
    <t>иностранного языка</t>
  </si>
  <si>
    <t>социально-экономических дисциплин</t>
  </si>
  <si>
    <t>основ безопасности жизнедеятельности</t>
  </si>
  <si>
    <t>астрономии</t>
  </si>
  <si>
    <t>биологии</t>
  </si>
  <si>
    <t>обществознания</t>
  </si>
  <si>
    <t>истории</t>
  </si>
  <si>
    <t>русского языка</t>
  </si>
  <si>
    <t>литературы</t>
  </si>
  <si>
    <t>Кабинеты</t>
  </si>
  <si>
    <t>Наименование</t>
  </si>
  <si>
    <t>№</t>
  </si>
  <si>
    <t>3. Перечень кабинетов, лабораторий, мастерских и других помещений для подготовки по специальности</t>
  </si>
  <si>
    <t>ОК-1.Выбирать способы решения задач профессиональной деятельности, применительно к различным контекстам</t>
  </si>
  <si>
    <t xml:space="preserve">ОК-3. Планировать и реализовывать собственное профессиональное и личностное развитие, предпринимательскую деятельность в профессиональной сфере, использовать знания по финансовой грамотности в различных жизненных ситуациях </t>
  </si>
  <si>
    <t>ОК-4. Эффективно взаимодействовать и работать в коллективе и команде</t>
  </si>
  <si>
    <t>ОК-5.Осуществлять устную и письменную коммуникацию на государственном языке Российской Федерации с учетом особенностей социального и культурного контекста.</t>
  </si>
  <si>
    <t>ОК-6. Проявлять гражданско-патриотическую позицию, демонстрировать осознанное поведение на основе традиционных общечеловеческих ценностей. в том числе с учетом гармонизации межнациональных и межрелигиозных отношений, применять стандарты антикоррупционного поведения</t>
  </si>
  <si>
    <t xml:space="preserve">ОК-7. Содействовать сохранению окружающей среды, ресурсосбережению,  применять знания об изменении климата, принципы бережливого производства, эффективно действовать в чрезвычайных ситуациях </t>
  </si>
  <si>
    <t>ОК-9. Пользоваться профессиональной документацией на государственном и иностранном языках</t>
  </si>
  <si>
    <t>СГЭ 04 Физическая культура</t>
  </si>
  <si>
    <t>СГ.01 История России</t>
  </si>
  <si>
    <t>СГ.02 Иностранный язык в профессиональной деятельности</t>
  </si>
  <si>
    <t>СГ.03 Безопасность жизнедеятельности</t>
  </si>
  <si>
    <t>СГ.05 Основы бережливого производства</t>
  </si>
  <si>
    <t>ОП.02Техническая механика</t>
  </si>
  <si>
    <t>ОП.03 Материаловедение</t>
  </si>
  <si>
    <t>ОП.04  Метрология, стандартизация и сертификация</t>
  </si>
  <si>
    <t>ОП.05  Процессы формообразования и инструменты</t>
  </si>
  <si>
    <t>ОП.06 Технология машиностроения</t>
  </si>
  <si>
    <t>ОП.07  Охрана труда</t>
  </si>
  <si>
    <t>ОП.8  Математика в профессиональной деятельности</t>
  </si>
  <si>
    <t>ОП.9 Цифровая экономика отрасли</t>
  </si>
  <si>
    <t>ПМ. 01 Разработка технологических процессов изготовления деталей машин</t>
  </si>
  <si>
    <t>МДК.01.01 Технологические процессы изготовления деталей машин</t>
  </si>
  <si>
    <t>МДК.01.02 Выполнение работ по профессии 16045 Оператор станков с программным управлением</t>
  </si>
  <si>
    <t>ПМ.02 Разработка и внедрение управляющих программ изготовления деталей машин в машиностроительном производстве</t>
  </si>
  <si>
    <t>МДК.02.01 Технологический процесс и технологическая документация по обработке заготовок с применением систем автоматизированного проектирования</t>
  </si>
  <si>
    <t>ПМ.03 Разработка и реализация технологических процессов в механосборочном производстве</t>
  </si>
  <si>
    <t>МДК.03.01 Технологический процесс и технологическая документация по сборке узлов и изделий с применением систем автоматизированного проектирования</t>
  </si>
  <si>
    <t>МДК.04.01 Контроль, наладка, подналадка и техническое обслуживание металлорежущего и аддитивного оборудования</t>
  </si>
  <si>
    <t>ПМ.05 Организация работ по реализации технологических процессов в машиностроительном производстве</t>
  </si>
  <si>
    <t>МДК.05.01 Планирование, организация и контроль деятельности по производству и реализации продукции машиностроительного производства</t>
  </si>
  <si>
    <t>ПМ.04 Организация контроля, наладки и технического обслуживания оборудования  машиностроительного производства</t>
  </si>
  <si>
    <t>УП.04 Учебная практика</t>
  </si>
  <si>
    <t>ПП.04 Производственная практика</t>
  </si>
  <si>
    <t>ПК-1.1.ПК 1.1. Использовать конструкторскую и технологическую документацию при разработке технологических процессов изготовления деталей машин</t>
  </si>
  <si>
    <t>ПК-1.2. ПК.1.2 Выбирать метод получения заготовок с учетом условий производства</t>
  </si>
  <si>
    <t>ПК.1.3 Выбирать методы механической обработки и последовательность технологического процесса обработки деталей машин в машиностроительном производстве</t>
  </si>
  <si>
    <t>ПК-1.4. ПК.1.4 Выбирать схемы базирования заготовок, оборудование, инструмент и оснастку для изготовления деталей машин</t>
  </si>
  <si>
    <t>ПК-1.5. Выполнять расчеты параметров механической обработки изготовления деталей машин, в т.ч. с применением систем автоматизированного проектирования</t>
  </si>
  <si>
    <t>ПК.1.6 Выполнять расчеты параметров механической обработки изготовления деталей машин, в т.ч. с применением систем автоматизированного проектирования</t>
  </si>
  <si>
    <t>ПК-2.1. Разрабатывать вручную управляющие программы для технологического оборудования</t>
  </si>
  <si>
    <t>ПК-2.2. Разрабатывать с помощью CAD/CAM систем управляющие программы для технологического оборудования</t>
  </si>
  <si>
    <t>ПК-2.3. Осуществлять проверку реализации и корректировки управляющих программ на технологическом оборудовании</t>
  </si>
  <si>
    <t>ПК-3.1. Разрабатывать технологический процесс сборки изделий с применением конструкторской и технологической документации</t>
  </si>
  <si>
    <t>ПК-3.2. Выбирать оборудование, инструмент и оснастку для осуществления сборки изделий</t>
  </si>
  <si>
    <t>ПК-3.3. Разрабатывать технологическую документацию по сборке изделий, в т.ч. с применением систем автоматизированного проектирования</t>
  </si>
  <si>
    <t>ПК.3.4 Реализовывать технологический процесс сборки изделий машиностроительного производства</t>
  </si>
  <si>
    <t>ПК.3.5 Контролировать соответствие качества сборки требованиям технологической документации, анализировать причины несоответствия изделий и выпуска продукции низкого качества, участвовать в мероприятиях по их предупреждению и устранению</t>
  </si>
  <si>
    <t>ПК.3.6 Разрабатывать планировки участков механосборочных цехов машиностроительного производства в соответствии с производственными задачами</t>
  </si>
  <si>
    <t>ПК.4.1 Осуществлять диагностику неисправностей и отказов систем металлорежущего и аддитивного производственного оборудования</t>
  </si>
  <si>
    <t>ПК4.2 Организовывать работы по устранению неполадок, отказов</t>
  </si>
  <si>
    <t>ПК 4.3Планировать работы по наладке и подналадке металлорежущего и аддитивного оборудования</t>
  </si>
  <si>
    <t>ПК 4.4Организовывать ресурсное обеспечение работ по наладке</t>
  </si>
  <si>
    <t>ПК.5.1 Планировать и осуществлять управление деятельностью подчиненного персонала</t>
  </si>
  <si>
    <t>ПК.5.2 Сопровождать подготовку финансовых документов по производству и реализации продукции машиностроительного производства, материально-техническому обеспечению деятельности подразделения</t>
  </si>
  <si>
    <t>ПК.5.3 Контролировать качество продукции, выявлять, анализировать и устранять причины выпуска продукции низкого качества</t>
  </si>
  <si>
    <t>ПК.5.4 Реализовывать технологические процессы в машиностроительном производстве с соблюдением требований охраны труда, безопасности жизнедеятельности и защиты окружающей среды, принципов и методов бережливого производства</t>
  </si>
  <si>
    <t>ПК 4.5 Контролировать качество работ по наладке и ТО</t>
  </si>
  <si>
    <t>технологии машиностроения</t>
  </si>
  <si>
    <t>технической механики;</t>
  </si>
  <si>
    <t>материаловедения;</t>
  </si>
  <si>
    <t>метрологии, стандартизации и подтверждения соответствия;</t>
  </si>
  <si>
    <t>процессов формообразования и инструментов</t>
  </si>
  <si>
    <t>технологического оборудования и оснастки;</t>
  </si>
  <si>
    <t>информационных технологий в профессиональной деятельности;</t>
  </si>
  <si>
    <t>автоматизированного проектирования технологических процессов и программирования систем ЧПУ.</t>
  </si>
  <si>
    <t>слесарная;</t>
  </si>
  <si>
    <t>механическая;</t>
  </si>
  <si>
    <t>участок станков с ЧПУ.</t>
  </si>
  <si>
    <t>В профессиональный цикл образовательной программы входят следующие виды практик: учебная практика и производственная практика.</t>
  </si>
  <si>
    <t xml:space="preserve">Основные виды деятельности </t>
  </si>
  <si>
    <t>Профессиональный цикл образовательной программы включает профессиональные модули, которые сформированы в соответствии с основными видами деятельности, предусмотренными настоящим ФГОС СПО:</t>
  </si>
  <si>
    <t>Образовательной программой для подгрупп девушек предусмотрено использование 70 процентов от общего объема времени ( 48 часов) дисциплины "Безопасность жизнедеятельности", предусмотренного на изучение основ военной службы, на освоение основ медицинских знаний.</t>
  </si>
  <si>
    <t>Освоение общепрофессионального цикла образовательной программы предусматривает изучение дисциплины "Безопасность жизнедеятельности" в объеме 68 академических часов, из них на освоение основ военной службы (для юношей) - 70 процентов от общего объема времени, отведенного на указанную дисциплину.</t>
  </si>
  <si>
    <t xml:space="preserve">Комплексный дифференцированный зачет </t>
  </si>
  <si>
    <t>семестр</t>
  </si>
  <si>
    <t>Наименование комплексного вида контроля</t>
  </si>
  <si>
    <t>В качестве форм промежуточной аттестации в учебном плане использованы:   экзамен, экзамен по модулю,  дифференцированный зачет,  комплексный дифференцированный зачет,  курсовой проект,  курсовая работа,   другие формы ( семестровый контроль)</t>
  </si>
  <si>
    <t>Объем вариативной части в академических часах</t>
  </si>
  <si>
    <t>ПЦ</t>
  </si>
  <si>
    <t>ОПЦ</t>
  </si>
  <si>
    <t>Объем вариативной части</t>
  </si>
  <si>
    <t xml:space="preserve">Перечень циклов, разделов, предметов,
дисциплин, профессиональных модулей, МДК, практик
</t>
  </si>
  <si>
    <t>Структура образовательной программы включает обязательную часть и часть, формируемую участниками образовательных отношений (вариативную часть).</t>
  </si>
  <si>
    <t>Перечень и объем дисциплин и модулей образовательной программы определен с учетом ПООП в основной таблице учебного плана</t>
  </si>
  <si>
    <t>Семестровый  контроль проводится в пределах учебного времени, отведенного на освоение  разделов предмета ЭК.01 Основы проектной деятельности ЭК.02  Введение в специальность  ( ЭК.02.01 Основы общественных наук для технологического профиля, ЭК.02.02  Основы химии для технологического профиля, ЭК.02.03 Основы металлообрабатывающего производства)) , как традиционными, так и инновационными методами, включая информационные  технологии.</t>
  </si>
  <si>
    <t>Промежуточная аттестация проводится в форме дифференцированных зачетов и экзаменов: дифференцированные зачеты - за счет времени, отведенного на общеобразовательный предмет, экзамены - за счет времени, выделенного ФГОС ППССЗ. А также - другая форма промежуточной аттестации.</t>
  </si>
  <si>
    <t>Оценка качества освоения программ учебных предметов общеобразовательного цикла основной профессиональной образовательной программы ППССЗ с получением среднего  общего образования осуществляется в процессе текущего контроля и промежуточной аттестации.</t>
  </si>
  <si>
    <t>цикла "Элективные курсы", который формируется из часов  вариативной части,  включены предметы:   ЭК .01 Основы проектной деятельности    ЭК.02. Введение в специальность</t>
  </si>
  <si>
    <t>Общеобразовательный цикл состоит из :</t>
  </si>
  <si>
    <t xml:space="preserve">Общеобразовательный цикл сформирован на основе требований ФГОС СОО с учетом  профиля  специальности.  На реализацию ООЦ учебным планом отведено 1404  часов, из них обязательная часть 843 часа ( 60 %),  вариативная часть 561 час ( 40%).  Нормативный срок освоения предметов ООЦ - 1 год ( 52 недели).  </t>
  </si>
  <si>
    <t>Общий объем образовательной программы на базе основного общего образования</t>
  </si>
  <si>
    <t>Объем образовательной программы в академических часах</t>
  </si>
  <si>
    <t>Структура образовательной программы</t>
  </si>
  <si>
    <t>Таблица 1</t>
  </si>
  <si>
    <t>3. Структура образовательной программы и учебного плана</t>
  </si>
  <si>
    <t xml:space="preserve">Учебный план разработан для  очной формы обучения.
Начало учебного года 1 сентября, режим работы образовательной организации шестидневный.
</t>
  </si>
  <si>
    <t>Область профессиональной деятельности, в которой выпускники, освоившие образовательную программу в соответствии с учебным планом, могут осуществлять профессиональную деятельность: 25 Ракетно-космическая промышленность; 31 Автомобилестроение; 32 Авиастроение; 40 Сквозные виды профессиональной деятельности в промышленности.</t>
  </si>
  <si>
    <t>2. Общие положения</t>
  </si>
  <si>
    <t xml:space="preserve">  - Устав государственного бюджетного профессионального образовательного учреждения  «Павловский автомеханический техникум им. И.И. Лепсе»</t>
  </si>
  <si>
    <t xml:space="preserve"> - Письмо Минпросвещения РФ от 26.03.2019 № 05-ПГ-МП-5135  </t>
  </si>
  <si>
    <t xml:space="preserve">- Реквизиты профессиональных стандартов: </t>
  </si>
  <si>
    <t>- Письмо Минобрнауки России от 17 марта 2015 г., № 06-259 «О направлении доработанных рекомендаций по организации получения среднего общего образования в пределах освоения образовательных программ среднего профессионального образования на базе основного общего образования с учетом требований федеральных государственных образовательных стандартов и получаемой профессии или специальности среднего профессионального образования»;</t>
  </si>
  <si>
    <t>- Приказ Минобрнауки России от 17 мая 2012 г. № 413 (ред. от 31.12.2015) «Об утверждении федерального государственного образовательного стандарта среднего общего образования» (зарегистрирован Министерством юстиции Российской Федерации 07 июня 2012 г., № 24480)</t>
  </si>
  <si>
    <t>- Приказ Минобрнауки России от 25 октября 2013 № 1186 «Об утверждении Порядка заполнения, учета и выдачи дипломов о среднем профессиональном образовании и их дубликатов» (зарегистрирован Министерством юстиции Российской Федерации 29 ноября 2013 г., регистрационный № 30507);</t>
  </si>
  <si>
    <t>- Приказ Минобрнауки и Минпросвещения России от 5 августа 2020  № 885/390  «О практической подготовке обучающихся » (зарегистрирован Министерством юстиции Российской Федерации 11 сентября 2020., регистрационный № 59778)</t>
  </si>
  <si>
    <t xml:space="preserve">- Приказ Минпросвещения  России от 28 августа 2020 № 441 «О внесении изменений в Порядок  организации и осуществления образовательной деятельности по образовательным программам среднего профессионального образования, утвержденный приказом Министерства образования и науки российской Федерации от 14 июня 2013 г. № 464»  ( зарегистрирован Минюстом РФ от 11 сентября 2020 № 59771) </t>
  </si>
  <si>
    <t>Приказ Минобрнауки России от 14 июня 2013 г. № 464 «Об утверждении Порядка организации и осуществления образовательной деятельности по образовательным программам среднего профессионального образования» (зарегистрирован Министерством юстиции Российской Федерации 30 июля 2013 г., регистрационный № 29200) (далее – Порядок организации образовательной деятельности);</t>
  </si>
  <si>
    <t xml:space="preserve">Федеральный закон от 29.12.2012 N 273-ФЗ (ред. от 31.07.2020) "Об образовании в Российской  Федерации" (с изм. и доп., вступ. в силу с 01.09.2020)
</t>
  </si>
  <si>
    <t xml:space="preserve">разработан на основании: </t>
  </si>
  <si>
    <t>Учебный план предназначен для реализации требований ФГОС СПО на базе среднего общего образования. Настоящий учебный план основной профессиональной образовательной программы среднего профессионального образования ГБПОУ «Павловский автомеханический техникум им. И.И. Лепсе»</t>
  </si>
  <si>
    <t xml:space="preserve">1. Нормативная база реализации ОПОП </t>
  </si>
  <si>
    <t>Пояснительная записка</t>
  </si>
  <si>
    <t>15.02.16 Технология машиностроения</t>
  </si>
  <si>
    <t xml:space="preserve">  - Приказ Минобрнауки России от 16.04.2022 № 444  «Об утверждении федерального государственного образовательного стандарта среднего профессионального образования по специальности 15.02.16 Технология машиностроения ( Зарегистрировано в Минюсте России 01.07.2022 № 69122)</t>
  </si>
  <si>
    <t xml:space="preserve"> Приказ Минобрнауки России от 08.11.2021 № 800 «Об утверждении Порядка проведения государственной итоговой аттестации по образовательным программам среднего профессионального образования» (зарегистрирован Министерством юстиции Российской Федерации 07.12.2021 г., регистрационный № 66211);</t>
  </si>
  <si>
    <t xml:space="preserve"> Приказ Министерства труда и социальной защиты Российской Федерации от 29 июня 2021 № 437н «Об утверждении профессионального стандарта «Специалист по проектированию технологической оснастки механосборочного производства», зарегистрированного Минюстом РФ от 23.07.2021, рег. № 64369 )</t>
  </si>
  <si>
    <t>Приказ Министерства труда и социальной защиты Российской Федерации от 29 июня 2021 № 431н «Об утверждении профессионального стандарта «Оператор металлорежущих станков с числовым программным управлением», зарегистрированного Минюстом РФ от 23.07.2021, рег. № 64365</t>
  </si>
  <si>
    <t xml:space="preserve">Письмо Минобрнауки России от 17.03.2015 № 06-259    "О направлении   доработанных   рекомендаций по организации получения среднего общего        образования в пределах освоения   образовательных программ среднего        профессионального образования на базе основного   общего образования с         учетом требований федеральных государственных образовательных   стандартов и получаемой профессии или специальности среднего         профессионального    образования"
</t>
  </si>
  <si>
    <t>Письмо министерства просвещения РФ от 20.07.2020 № 05-772 «О направлении инструктивно-методического письма по организации применения современных методик и программ преподавания по общеобразовательным дисциплинам в системе СПО, учитывающих образовательные потребности обучающихся образовательных организаций, реализующих программы СПО».</t>
  </si>
  <si>
    <t>Постановление главного государственного санитарного врача РФ от 28.09.2020 № 28 «Об утверждении санитарных правил СП.2.4 3648-20 «Санитарно-эпидемиологические требования к организациям воспитания и обучения, отдыха и оздоровления детей и молодежи».</t>
  </si>
  <si>
    <t>ФЗ "О воинской обязанности и военной службе от 28 марта 1998 года № 53-ФЗ"  Инструкция об организации обучения граждан РФ начальным знаниям в области обороны и их подготовки по основам военной службы в образовательных учреждениях среднего (полного) общего образования, образовательных учреждениях начального профессионального и среднего профессионального образования и учебных организаций.</t>
  </si>
  <si>
    <t>Срок получения образования по учебному плану в соответствии с требованиями ФГОС СПО составляет 2 года 10 месяцев.</t>
  </si>
  <si>
    <r>
      <t xml:space="preserve">Учебный план разработан  в соответствии с квалификацией специалиста среднего звена: </t>
    </r>
    <r>
      <rPr>
        <b/>
        <sz val="10"/>
        <color indexed="8"/>
        <rFont val="Times New Roman"/>
        <family val="1"/>
        <charset val="204"/>
      </rPr>
      <t>техник-технолог</t>
    </r>
  </si>
  <si>
    <t>Дисциплины ( модули)</t>
  </si>
  <si>
    <t>не менее 1260</t>
  </si>
  <si>
    <t>не менее 360</t>
  </si>
  <si>
    <t>Практики</t>
  </si>
  <si>
    <r>
      <t xml:space="preserve">Структура и объем образовательной программы                                                                                                                                             </t>
    </r>
    <r>
      <rPr>
        <sz val="10"/>
        <color indexed="8"/>
        <rFont val="Times New Roman"/>
        <family val="1"/>
        <charset val="204"/>
      </rPr>
      <t>( на базе основного общего образования,                                                                                                                                                                               включая  получение среднего общего образования в соответствии С ФГОС СОО)</t>
    </r>
  </si>
  <si>
    <t>Варивтивная часть</t>
  </si>
  <si>
    <t>цикла  "По выбору из обязательных предметных областей", который формируется из часов вариативной части,  включены предметы: ОУП.09 Родной язык, ОУП.10. Информатика, ОУП.11 Физика.;</t>
  </si>
  <si>
    <t>Дифференцированные зачеты -   ОУП.02 Литература, ОУП.03 Иностранный язык, ОУП.04 История, ОУП.06 Астрономия,  ОУП.07 Физическая культура, ОУП.08 Основы безопасности жизнедеятельности,    ОУП.09 Родной язык, ЭК.01 Основы проектной деятельности, ЭК.02  Введение в специальность ( для данного предмета - средняя семестровая оценка по элементам, составляющих ЭК.02),   во  2 семестре ДЗ).</t>
  </si>
  <si>
    <t xml:space="preserve">УП.01 </t>
  </si>
  <si>
    <t>Производствкенная практика</t>
  </si>
  <si>
    <t>Вариативная часть образовательной программы (41 %) использована для расширения основных видов деятельности, к которым должен быть готов выпускник,  углубления подготовки обучающегося, а также получения дополнительных компетенций, необходимых для обеспечения конкурентоспособности выпускника в соответствии с запросами регионального рынка труда.</t>
  </si>
  <si>
    <t>Обязательная часть образовательной программы направлена на формирование общих и профессиональных компетенций и составляет 59  % от общего объема времени, отведенного на ее освоение.</t>
  </si>
  <si>
    <t>В социально-гуманитарном, общепрофессиональном и профессиональном циклах (далее - учебные циклы) образовательной программы выделены объемы  работы обучающихся во взаимодействии с преподавателем по видам учебных занятий (урок, практическое занятие, лабораторное занятие, консультация, лекция)  практики (в профессиональном цикле) и самостоятельной работы обучающихся.</t>
  </si>
  <si>
    <t>УП.01Учебная практика</t>
  </si>
  <si>
    <t xml:space="preserve"> Наименование дисциплины/МДК/ практик</t>
  </si>
  <si>
    <r>
      <t>В соответствии с требованиями 464 приказа количество зачетов в учебном году не превышает 10, а экзаменов – 8, а именно:</t>
    </r>
    <r>
      <rPr>
        <b/>
        <sz val="10"/>
        <color indexed="8"/>
        <rFont val="Times New Roman"/>
        <family val="1"/>
        <charset val="204"/>
      </rPr>
      <t xml:space="preserve"> 1 кур</t>
    </r>
    <r>
      <rPr>
        <sz val="10"/>
        <color indexed="8"/>
        <rFont val="Times New Roman"/>
        <family val="1"/>
        <charset val="204"/>
      </rPr>
      <t xml:space="preserve">с - 10 дифференцированных зачетов, 4 экзамена;  </t>
    </r>
    <r>
      <rPr>
        <b/>
        <sz val="10"/>
        <color indexed="8"/>
        <rFont val="Times New Roman"/>
        <family val="1"/>
        <charset val="204"/>
      </rPr>
      <t>2 курс</t>
    </r>
    <r>
      <rPr>
        <sz val="10"/>
        <color indexed="8"/>
        <rFont val="Times New Roman"/>
        <family val="1"/>
        <charset val="204"/>
      </rPr>
      <t xml:space="preserve"> - 8 дифференцированных зачетов, 2 компл. дифференц. зачет, 8 экзаменов, 2 курсовых проекта;  </t>
    </r>
    <r>
      <rPr>
        <b/>
        <sz val="10"/>
        <color indexed="8"/>
        <rFont val="Times New Roman"/>
        <family val="1"/>
        <charset val="204"/>
      </rPr>
      <t xml:space="preserve"> 3 курс</t>
    </r>
    <r>
      <rPr>
        <sz val="10"/>
        <color indexed="8"/>
        <rFont val="Times New Roman"/>
        <family val="1"/>
        <charset val="204"/>
      </rPr>
      <t xml:space="preserve"> - 9 дифференцированных зачетов,   6 экзаменов, 1 курсовая работа. В указанное количество не входят  зачеты по физической культуре. Количество экзаменов и зачетов рассчитано с учетом комплексных форм контроля:</t>
    </r>
  </si>
  <si>
    <t>Обязательная часть социально-гуманитарного цикла образовательной программы предусматривает изучение следующих  дисциплин: "История России", "Иностранный язык в профессиональной деятельности", «Безопасность жизнедеятельности», "Физическая культура", "Основы бережливого производства". Обязательная часть общепрофессионального цикла образовательной программы предусматривает изучение следующих  дисциплин: "Инженерная графика", "Техническая механика", "Материаловедение", "Метрология, стандартизация и сертификация", "Процессы формообразования и инструменты", "Технология машиностроения", "Охрана труда", "Математика в профессиональной деятельности"</t>
  </si>
  <si>
    <t>В учебные циклы включена промежуточная аттестация обучающихся, которая  осуществляется  в соответствии с разработанными образовательной организацией фондами оценочных средств, позволяющих  оценить достижения результатов обучения   по отдельным дисциплинам, модулям и практикам .</t>
  </si>
  <si>
    <t>ПМ.01 Разработка технологических процессов изготовления деталей машин</t>
  </si>
  <si>
    <t>Разрабатывать  технологические процессы  изготовления деталей машин</t>
  </si>
  <si>
    <t>Разрабатывать и внедрять управляющие программы изготовления деталей машин в машиностроительном производстве</t>
  </si>
  <si>
    <t>Разрабатывать  и реализовывать технологические процессы  в механосборочном производстве</t>
  </si>
  <si>
    <t>Организация контроля, наладки и технического обслуживания  машиностроительного производства</t>
  </si>
  <si>
    <t>ПМ.04 Организация контроля, наладки и технического обслуживания  оборудования машиностроительного производства</t>
  </si>
  <si>
    <t>Организовывать  контроль, наладку и техническое обслуживание  оборудования  машиностроительного производства</t>
  </si>
  <si>
    <t>Организовывать  работы  по реализации технологических процессов в машиностроительном производстве</t>
  </si>
  <si>
    <t xml:space="preserve"> Приказ Минобрнауки России от 05.05.2022 № 311 «О внесении изменений в приказ министерства просвещения РФ от 08.11.2021 № 800 "Об утверждении Порядка проведения государтсвенной итоговой аттестации по образовательным программам среднего профессионального образования" (зарегистрирован Министерством юстиции Российской Федерации 27.05.2022 г., регистрационный № 68606);</t>
  </si>
  <si>
    <t>Обучающиеся  самостоятельно  выполняют индивидуальный проект под руководством преподавтеля по выбранной теме в рамках одного или нескольких  изучаемых предметов. Индивидуальный проект - особая форма организации образовательной деятельности обучающихся ( учебное исследование или учебный проект), выполняется в течение одного года в рамках учебного времени, специально отведенного учебным планом.</t>
  </si>
  <si>
    <t xml:space="preserve"> цикла "Общие учебные предметы", в который включены учебные предметы:  ОУП.01 Русский язык, ОУП.02 Литература, ОУП.03 Иностранный язык, ОУП.04 История , ОУП.05 Математика ,  ОУП.06 Астрономия, ОУП.07 Физическая культура , ОУП.08 Основы безопасности жизнедеятельности  </t>
  </si>
  <si>
    <t>Экзамены проводятся концетрированно  в соответствии с графиком:  проводятся  4 экзамена:  комплексный экзамен  по русскому языку и илитературе ( 2 семестр.), математике ( 1 и 2 семестр),  физике ( 2семестр).</t>
  </si>
  <si>
    <t>педагогического совета от 30.08.2022 протокол № 1</t>
  </si>
  <si>
    <t>Государственная итоговая аттестация проводится в форме демонстрационного экзамена и защиты дипломного проекта. Государтсвенная итоговая аттестация завершается присвоением квалификации  специалиста  среднего звена: техник- технолог.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</si>
</sst>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[$-419]General"/>
    <numFmt numFmtId="165" formatCode="[$-419]0.0"/>
    <numFmt numFmtId="166" formatCode="[$-419]0"/>
    <numFmt numFmtId="167" formatCode="0.0"/>
    <numFmt numFmtId="168" formatCode="#,##0.00&quot; &quot;[$руб.-419];[Red]&quot;-&quot;#,##0.00&quot; &quot;[$руб.-419]"/>
  </numFmts>
  <fonts count="62" x14ac:knownFonts="1"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b/>
      <sz val="7"/>
      <color rgb="FF000000"/>
      <name val="Times New Roman"/>
      <family val="1"/>
      <charset val="204"/>
    </font>
    <font>
      <b/>
      <sz val="7"/>
      <color rgb="FF0000FF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7"/>
      <color rgb="FF0000FF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i/>
      <sz val="7"/>
      <color rgb="FFFF0000"/>
      <name val="Times New Roman"/>
      <family val="1"/>
      <charset val="204"/>
    </font>
    <font>
      <b/>
      <sz val="7"/>
      <color rgb="FFFF0000"/>
      <name val="Times New Roman"/>
      <family val="1"/>
      <charset val="204"/>
    </font>
    <font>
      <b/>
      <i/>
      <sz val="7"/>
      <color rgb="FF000000"/>
      <name val="Times New Roman"/>
      <family val="1"/>
      <charset val="204"/>
    </font>
    <font>
      <sz val="6"/>
      <color rgb="FF000000"/>
      <name val="Times New Roman"/>
      <family val="1"/>
      <charset val="204"/>
    </font>
    <font>
      <sz val="5"/>
      <color theme="1"/>
      <name val="Times New Roman"/>
      <family val="1"/>
      <charset val="204"/>
    </font>
    <font>
      <i/>
      <sz val="7"/>
      <color rgb="FF000000"/>
      <name val="Times New Roman"/>
      <family val="1"/>
      <charset val="204"/>
    </font>
    <font>
      <i/>
      <sz val="7"/>
      <color rgb="FF0000FF"/>
      <name val="Times New Roman"/>
      <family val="1"/>
      <charset val="204"/>
    </font>
    <font>
      <sz val="8"/>
      <name val="Arial"/>
      <family val="2"/>
      <charset val="204"/>
    </font>
    <font>
      <sz val="10"/>
      <name val="Arial"/>
      <family val="2"/>
    </font>
    <font>
      <sz val="12"/>
      <name val="Times New Roman"/>
      <family val="1"/>
      <charset val="204"/>
    </font>
    <font>
      <sz val="10"/>
      <name val="Arial Cyr"/>
      <family val="2"/>
      <charset val="204"/>
    </font>
    <font>
      <b/>
      <sz val="12"/>
      <name val="Times New Roman"/>
      <family val="1"/>
      <charset val="204"/>
    </font>
    <font>
      <b/>
      <sz val="10"/>
      <name val="Arial Cyr"/>
      <family val="2"/>
      <charset val="204"/>
    </font>
    <font>
      <sz val="10"/>
      <color indexed="62"/>
      <name val="Arial Cyr"/>
      <family val="2"/>
      <charset val="204"/>
    </font>
    <font>
      <sz val="12"/>
      <color indexed="62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8"/>
      <color indexed="56"/>
      <name val="Times New Roman"/>
      <family val="1"/>
      <charset val="204"/>
    </font>
    <font>
      <sz val="7"/>
      <color rgb="FFFF0000"/>
      <name val="Times New Roman"/>
      <family val="1"/>
      <charset val="204"/>
    </font>
    <font>
      <sz val="10"/>
      <name val="Arial Cyr"/>
      <charset val="204"/>
    </font>
    <font>
      <sz val="8"/>
      <color rgb="FFFF0000"/>
      <name val="Times New Roman"/>
      <family val="1"/>
      <charset val="204"/>
    </font>
    <font>
      <sz val="6"/>
      <color indexed="8"/>
      <name val="Times New Roman"/>
      <family val="1"/>
      <charset val="204"/>
    </font>
    <font>
      <sz val="6"/>
      <name val="Times New Roman"/>
      <family val="1"/>
      <charset val="204"/>
    </font>
    <font>
      <b/>
      <sz val="6"/>
      <color indexed="8"/>
      <name val="Times New Roman"/>
      <family val="1"/>
      <charset val="204"/>
    </font>
    <font>
      <sz val="6"/>
      <name val="Arial Cyr"/>
      <charset val="204"/>
    </font>
    <font>
      <sz val="6"/>
      <color theme="1"/>
      <name val="Times New Roman"/>
      <family val="1"/>
      <charset val="204"/>
    </font>
    <font>
      <i/>
      <sz val="6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rgb="FF000000"/>
      <name val="Arial"/>
      <family val="2"/>
      <charset val="204"/>
    </font>
    <font>
      <sz val="8"/>
      <color rgb="FF000000"/>
      <name val="Calibri"/>
      <family val="2"/>
      <charset val="204"/>
    </font>
    <font>
      <sz val="10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rgb="FF000000"/>
      <name val="Calibri"/>
      <family val="2"/>
      <charset val="204"/>
    </font>
    <font>
      <b/>
      <sz val="10"/>
      <color rgb="FF000000"/>
      <name val="Calibri"/>
      <family val="2"/>
      <charset val="204"/>
    </font>
    <font>
      <b/>
      <sz val="12"/>
      <color rgb="FF000000"/>
      <name val="Times New Roman"/>
      <family val="1"/>
      <charset val="204"/>
    </font>
    <font>
      <sz val="8"/>
      <color rgb="FFFF0000"/>
      <name val="Calibri"/>
      <family val="2"/>
      <charset val="204"/>
    </font>
    <font>
      <sz val="11"/>
      <color rgb="FFFF0000"/>
      <name val="Calibri"/>
      <family val="2"/>
      <charset val="204"/>
    </font>
    <font>
      <sz val="8"/>
      <color indexed="8"/>
      <name val="Tahoma"/>
      <family val="2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ahoma"/>
      <family val="2"/>
      <charset val="204"/>
    </font>
    <font>
      <b/>
      <sz val="12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7">
    <fill>
      <patternFill patternType="none"/>
    </fill>
    <fill>
      <patternFill patternType="gray125"/>
    </fill>
    <fill>
      <patternFill patternType="solid">
        <fgColor rgb="FFEBF1DE"/>
        <bgColor rgb="FFEBF1DE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DDD9C3"/>
        <bgColor rgb="FFDDD9C3"/>
      </patternFill>
    </fill>
    <fill>
      <patternFill patternType="solid">
        <fgColor rgb="FFD9D9D9"/>
        <bgColor rgb="FFD9D9D9"/>
      </patternFill>
    </fill>
    <fill>
      <patternFill patternType="solid">
        <fgColor rgb="FFD8D8D8"/>
        <bgColor rgb="FFD8D8D8"/>
      </patternFill>
    </fill>
    <fill>
      <patternFill patternType="solid">
        <fgColor rgb="FFDCE6F2"/>
        <bgColor rgb="FFDCE6F2"/>
      </patternFill>
    </fill>
    <fill>
      <patternFill patternType="solid">
        <fgColor rgb="FFDBE5F1"/>
        <bgColor rgb="FFDBE5F1"/>
      </patternFill>
    </fill>
    <fill>
      <patternFill patternType="solid">
        <fgColor rgb="FFDBEEF4"/>
        <bgColor rgb="FFDBEEF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5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56"/>
      </left>
      <right style="thin">
        <color indexed="56"/>
      </right>
      <top style="thin">
        <color indexed="56"/>
      </top>
      <bottom style="thin">
        <color indexed="56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</borders>
  <cellStyleXfs count="11">
    <xf numFmtId="0" fontId="0" fillId="0" borderId="0"/>
    <xf numFmtId="164" fontId="1" fillId="0" borderId="0"/>
    <xf numFmtId="0" fontId="2" fillId="0" borderId="0">
      <alignment horizontal="center"/>
    </xf>
    <xf numFmtId="0" fontId="2" fillId="0" borderId="0">
      <alignment horizontal="center" textRotation="90"/>
    </xf>
    <xf numFmtId="0" fontId="3" fillId="0" borderId="0"/>
    <xf numFmtId="168" fontId="3" fillId="0" borderId="0"/>
    <xf numFmtId="0" fontId="18" fillId="0" borderId="0"/>
    <xf numFmtId="0" fontId="31" fillId="0" borderId="0"/>
    <xf numFmtId="0" fontId="42" fillId="0" borderId="0"/>
    <xf numFmtId="164" fontId="1" fillId="0" borderId="0" applyBorder="0" applyProtection="0"/>
    <xf numFmtId="0" fontId="51" fillId="0" borderId="0"/>
  </cellStyleXfs>
  <cellXfs count="778">
    <xf numFmtId="0" fontId="0" fillId="0" borderId="0" xfId="0"/>
    <xf numFmtId="164" fontId="4" fillId="0" borderId="0" xfId="1" applyFont="1" applyBorder="1" applyAlignment="1">
      <alignment horizontal="left"/>
    </xf>
    <xf numFmtId="164" fontId="5" fillId="0" borderId="0" xfId="1" applyFont="1" applyAlignment="1">
      <alignment horizontal="left"/>
    </xf>
    <xf numFmtId="164" fontId="4" fillId="0" borderId="0" xfId="1" applyFont="1" applyAlignment="1">
      <alignment horizontal="left"/>
    </xf>
    <xf numFmtId="164" fontId="6" fillId="0" borderId="0" xfId="1" applyFont="1"/>
    <xf numFmtId="164" fontId="7" fillId="0" borderId="0" xfId="1" applyFont="1"/>
    <xf numFmtId="164" fontId="4" fillId="0" borderId="0" xfId="1" applyFont="1" applyAlignment="1">
      <alignment wrapText="1"/>
    </xf>
    <xf numFmtId="164" fontId="6" fillId="0" borderId="1" xfId="1" applyFont="1" applyBorder="1" applyAlignment="1">
      <alignment horizontal="center" vertical="top" wrapText="1"/>
    </xf>
    <xf numFmtId="164" fontId="6" fillId="0" borderId="3" xfId="1" applyFont="1" applyBorder="1" applyAlignment="1">
      <alignment horizontal="center"/>
    </xf>
    <xf numFmtId="164" fontId="6" fillId="0" borderId="1" xfId="1" applyFont="1" applyBorder="1" applyAlignment="1">
      <alignment horizontal="center"/>
    </xf>
    <xf numFmtId="164" fontId="4" fillId="0" borderId="1" xfId="1" applyFont="1" applyBorder="1" applyAlignment="1">
      <alignment horizontal="left" vertical="top" wrapText="1"/>
    </xf>
    <xf numFmtId="164" fontId="4" fillId="0" borderId="0" xfId="1" applyFont="1" applyBorder="1" applyAlignment="1"/>
    <xf numFmtId="164" fontId="5" fillId="0" borderId="0" xfId="1" applyFont="1" applyBorder="1" applyAlignment="1">
      <alignment horizontal="left"/>
    </xf>
    <xf numFmtId="164" fontId="6" fillId="0" borderId="0" xfId="1" applyFont="1" applyAlignment="1">
      <alignment horizontal="center"/>
    </xf>
    <xf numFmtId="164" fontId="7" fillId="0" borderId="0" xfId="1" applyFont="1" applyAlignment="1">
      <alignment horizontal="center"/>
    </xf>
    <xf numFmtId="164" fontId="6" fillId="0" borderId="5" xfId="1" applyFont="1" applyBorder="1" applyAlignment="1">
      <alignment horizontal="center"/>
    </xf>
    <xf numFmtId="164" fontId="6" fillId="0" borderId="1" xfId="1" applyFont="1" applyBorder="1" applyAlignment="1">
      <alignment horizontal="center" vertical="center" textRotation="90" wrapText="1"/>
    </xf>
    <xf numFmtId="164" fontId="4" fillId="0" borderId="3" xfId="1" applyFont="1" applyBorder="1" applyAlignment="1">
      <alignment vertical="center" textRotation="90" wrapText="1"/>
    </xf>
    <xf numFmtId="164" fontId="5" fillId="0" borderId="1" xfId="1" applyFont="1" applyBorder="1" applyAlignment="1">
      <alignment vertical="center" textRotation="90" wrapText="1"/>
    </xf>
    <xf numFmtId="164" fontId="4" fillId="0" borderId="1" xfId="1" applyFont="1" applyBorder="1" applyAlignment="1">
      <alignment vertical="center" textRotation="90" wrapText="1"/>
    </xf>
    <xf numFmtId="164" fontId="4" fillId="0" borderId="1" xfId="1" applyFont="1" applyBorder="1" applyAlignment="1">
      <alignment vertical="center" textRotation="90"/>
    </xf>
    <xf numFmtId="164" fontId="6" fillId="0" borderId="1" xfId="1" applyFont="1" applyBorder="1" applyAlignment="1">
      <alignment vertical="center" textRotation="90" wrapText="1"/>
    </xf>
    <xf numFmtId="164" fontId="7" fillId="0" borderId="1" xfId="1" applyFont="1" applyBorder="1" applyAlignment="1">
      <alignment vertical="center" textRotation="90" wrapText="1"/>
    </xf>
    <xf numFmtId="164" fontId="6" fillId="4" borderId="1" xfId="1" applyFont="1" applyFill="1" applyBorder="1" applyAlignment="1">
      <alignment horizontal="center" vertical="center"/>
    </xf>
    <xf numFmtId="164" fontId="7" fillId="0" borderId="1" xfId="1" applyFont="1" applyBorder="1" applyAlignment="1">
      <alignment horizontal="center" vertical="center"/>
    </xf>
    <xf numFmtId="164" fontId="6" fillId="0" borderId="1" xfId="1" applyFont="1" applyBorder="1" applyAlignment="1">
      <alignment horizontal="center" vertical="center"/>
    </xf>
    <xf numFmtId="164" fontId="6" fillId="4" borderId="3" xfId="1" applyFont="1" applyFill="1" applyBorder="1" applyAlignment="1">
      <alignment horizontal="center" vertical="center"/>
    </xf>
    <xf numFmtId="164" fontId="6" fillId="0" borderId="5" xfId="1" applyFont="1" applyBorder="1" applyAlignment="1">
      <alignment horizontal="center" vertical="center"/>
    </xf>
    <xf numFmtId="166" fontId="6" fillId="4" borderId="3" xfId="1" applyNumberFormat="1" applyFont="1" applyFill="1" applyBorder="1" applyAlignment="1">
      <alignment horizontal="center" vertical="center"/>
    </xf>
    <xf numFmtId="164" fontId="10" fillId="0" borderId="0" xfId="1" applyFont="1"/>
    <xf numFmtId="164" fontId="6" fillId="0" borderId="9" xfId="1" applyFont="1" applyBorder="1" applyAlignment="1">
      <alignment horizontal="center"/>
    </xf>
    <xf numFmtId="164" fontId="6" fillId="0" borderId="10" xfId="1" applyFont="1" applyBorder="1" applyAlignment="1">
      <alignment horizontal="center"/>
    </xf>
    <xf numFmtId="164" fontId="7" fillId="0" borderId="9" xfId="1" applyFont="1" applyBorder="1" applyAlignment="1">
      <alignment horizontal="center"/>
    </xf>
    <xf numFmtId="164" fontId="6" fillId="0" borderId="11" xfId="1" applyFont="1" applyBorder="1" applyAlignment="1">
      <alignment horizontal="center"/>
    </xf>
    <xf numFmtId="164" fontId="6" fillId="3" borderId="9" xfId="1" applyFont="1" applyFill="1" applyBorder="1" applyAlignment="1">
      <alignment horizontal="center"/>
    </xf>
    <xf numFmtId="164" fontId="4" fillId="5" borderId="1" xfId="1" applyFont="1" applyFill="1" applyBorder="1"/>
    <xf numFmtId="166" fontId="4" fillId="5" borderId="3" xfId="1" applyNumberFormat="1" applyFont="1" applyFill="1" applyBorder="1" applyAlignment="1">
      <alignment horizontal="center" vertical="center"/>
    </xf>
    <xf numFmtId="166" fontId="4" fillId="5" borderId="1" xfId="1" applyNumberFormat="1" applyFont="1" applyFill="1" applyBorder="1" applyAlignment="1">
      <alignment horizontal="center" vertical="center"/>
    </xf>
    <xf numFmtId="164" fontId="4" fillId="5" borderId="1" xfId="1" applyFont="1" applyFill="1" applyBorder="1" applyAlignment="1">
      <alignment horizontal="center" vertical="center"/>
    </xf>
    <xf numFmtId="164" fontId="5" fillId="5" borderId="1" xfId="1" applyFont="1" applyFill="1" applyBorder="1" applyAlignment="1">
      <alignment horizontal="center" vertical="center"/>
    </xf>
    <xf numFmtId="164" fontId="4" fillId="5" borderId="3" xfId="1" applyFont="1" applyFill="1" applyBorder="1" applyAlignment="1">
      <alignment horizontal="center" vertical="center"/>
    </xf>
    <xf numFmtId="164" fontId="4" fillId="5" borderId="5" xfId="1" applyFont="1" applyFill="1" applyBorder="1" applyAlignment="1">
      <alignment horizontal="center" vertical="center"/>
    </xf>
    <xf numFmtId="164" fontId="4" fillId="0" borderId="0" xfId="1" applyFont="1"/>
    <xf numFmtId="164" fontId="4" fillId="3" borderId="1" xfId="1" applyFont="1" applyFill="1" applyBorder="1"/>
    <xf numFmtId="49" fontId="4" fillId="3" borderId="1" xfId="1" applyNumberFormat="1" applyFont="1" applyFill="1" applyBorder="1" applyAlignment="1">
      <alignment horizontal="center"/>
    </xf>
    <xf numFmtId="164" fontId="4" fillId="3" borderId="3" xfId="1" applyFont="1" applyFill="1" applyBorder="1" applyAlignment="1">
      <alignment horizontal="center" vertical="center"/>
    </xf>
    <xf numFmtId="164" fontId="4" fillId="3" borderId="1" xfId="1" applyFont="1" applyFill="1" applyBorder="1" applyAlignment="1">
      <alignment horizontal="center" vertical="center"/>
    </xf>
    <xf numFmtId="166" fontId="4" fillId="3" borderId="1" xfId="1" applyNumberFormat="1" applyFont="1" applyFill="1" applyBorder="1" applyAlignment="1">
      <alignment horizontal="center" vertical="center"/>
    </xf>
    <xf numFmtId="164" fontId="5" fillId="3" borderId="1" xfId="1" applyFont="1" applyFill="1" applyBorder="1" applyAlignment="1">
      <alignment horizontal="center" vertical="center"/>
    </xf>
    <xf numFmtId="164" fontId="4" fillId="3" borderId="5" xfId="1" applyFont="1" applyFill="1" applyBorder="1" applyAlignment="1">
      <alignment horizontal="center" vertical="center"/>
    </xf>
    <xf numFmtId="164" fontId="4" fillId="0" borderId="1" xfId="1" applyFont="1" applyBorder="1"/>
    <xf numFmtId="164" fontId="4" fillId="0" borderId="1" xfId="1" applyFont="1" applyBorder="1" applyAlignment="1">
      <alignment horizontal="center"/>
    </xf>
    <xf numFmtId="164" fontId="6" fillId="0" borderId="1" xfId="1" applyFont="1" applyBorder="1"/>
    <xf numFmtId="166" fontId="6" fillId="0" borderId="1" xfId="1" applyNumberFormat="1" applyFont="1" applyBorder="1" applyAlignment="1">
      <alignment horizontal="center"/>
    </xf>
    <xf numFmtId="164" fontId="7" fillId="0" borderId="1" xfId="1" applyFont="1" applyBorder="1" applyAlignment="1">
      <alignment horizontal="center"/>
    </xf>
    <xf numFmtId="164" fontId="6" fillId="3" borderId="1" xfId="1" applyFont="1" applyFill="1" applyBorder="1" applyAlignment="1">
      <alignment horizontal="center"/>
    </xf>
    <xf numFmtId="166" fontId="6" fillId="0" borderId="0" xfId="1" applyNumberFormat="1" applyFont="1" applyAlignment="1">
      <alignment horizontal="center"/>
    </xf>
    <xf numFmtId="164" fontId="6" fillId="0" borderId="1" xfId="1" applyFont="1" applyBorder="1" applyAlignment="1">
      <alignment horizontal="left"/>
    </xf>
    <xf numFmtId="164" fontId="4" fillId="5" borderId="9" xfId="1" applyFont="1" applyFill="1" applyBorder="1"/>
    <xf numFmtId="164" fontId="4" fillId="0" borderId="0" xfId="1" applyFont="1" applyAlignment="1">
      <alignment horizontal="center"/>
    </xf>
    <xf numFmtId="164" fontId="4" fillId="6" borderId="1" xfId="1" applyFont="1" applyFill="1" applyBorder="1"/>
    <xf numFmtId="164" fontId="6" fillId="3" borderId="0" xfId="1" applyFont="1" applyFill="1"/>
    <xf numFmtId="164" fontId="4" fillId="3" borderId="0" xfId="1" applyFont="1" applyFill="1" applyAlignment="1">
      <alignment horizontal="center"/>
    </xf>
    <xf numFmtId="164" fontId="4" fillId="3" borderId="0" xfId="1" applyFont="1" applyFill="1"/>
    <xf numFmtId="164" fontId="13" fillId="0" borderId="1" xfId="1" applyFont="1" applyBorder="1" applyAlignment="1">
      <alignment horizontal="center"/>
    </xf>
    <xf numFmtId="166" fontId="4" fillId="3" borderId="0" xfId="1" applyNumberFormat="1" applyFont="1" applyFill="1" applyAlignment="1">
      <alignment horizontal="center"/>
    </xf>
    <xf numFmtId="164" fontId="6" fillId="0" borderId="9" xfId="1" applyFont="1" applyBorder="1"/>
    <xf numFmtId="164" fontId="4" fillId="6" borderId="5" xfId="1" applyFont="1" applyFill="1" applyBorder="1"/>
    <xf numFmtId="164" fontId="4" fillId="3" borderId="5" xfId="1" applyFont="1" applyFill="1" applyBorder="1"/>
    <xf numFmtId="164" fontId="5" fillId="3" borderId="4" xfId="1" applyFont="1" applyFill="1" applyBorder="1" applyAlignment="1">
      <alignment horizontal="center" vertical="center"/>
    </xf>
    <xf numFmtId="164" fontId="6" fillId="0" borderId="5" xfId="1" applyFont="1" applyBorder="1"/>
    <xf numFmtId="164" fontId="6" fillId="0" borderId="1" xfId="1" applyFont="1" applyBorder="1" applyAlignment="1">
      <alignment vertical="center"/>
    </xf>
    <xf numFmtId="164" fontId="4" fillId="6" borderId="6" xfId="1" applyFont="1" applyFill="1" applyBorder="1"/>
    <xf numFmtId="164" fontId="4" fillId="3" borderId="9" xfId="1" applyFont="1" applyFill="1" applyBorder="1"/>
    <xf numFmtId="49" fontId="4" fillId="3" borderId="9" xfId="1" applyNumberFormat="1" applyFont="1" applyFill="1" applyBorder="1" applyAlignment="1">
      <alignment horizontal="center"/>
    </xf>
    <xf numFmtId="164" fontId="4" fillId="3" borderId="10" xfId="1" applyFont="1" applyFill="1" applyBorder="1" applyAlignment="1">
      <alignment horizontal="center" vertical="center"/>
    </xf>
    <xf numFmtId="166" fontId="4" fillId="3" borderId="9" xfId="1" applyNumberFormat="1" applyFont="1" applyFill="1" applyBorder="1" applyAlignment="1">
      <alignment horizontal="center" vertical="center"/>
    </xf>
    <xf numFmtId="164" fontId="4" fillId="3" borderId="9" xfId="1" applyFont="1" applyFill="1" applyBorder="1" applyAlignment="1">
      <alignment horizontal="center" vertical="center"/>
    </xf>
    <xf numFmtId="164" fontId="5" fillId="3" borderId="9" xfId="1" applyFont="1" applyFill="1" applyBorder="1" applyAlignment="1">
      <alignment horizontal="center" vertical="center"/>
    </xf>
    <xf numFmtId="164" fontId="4" fillId="3" borderId="11" xfId="1" applyFont="1" applyFill="1" applyBorder="1" applyAlignment="1">
      <alignment horizontal="center" vertical="center"/>
    </xf>
    <xf numFmtId="164" fontId="4" fillId="8" borderId="1" xfId="1" applyFont="1" applyFill="1" applyBorder="1"/>
    <xf numFmtId="166" fontId="4" fillId="8" borderId="3" xfId="1" applyNumberFormat="1" applyFont="1" applyFill="1" applyBorder="1" applyAlignment="1">
      <alignment horizontal="center" vertical="center"/>
    </xf>
    <xf numFmtId="166" fontId="4" fillId="8" borderId="1" xfId="1" applyNumberFormat="1" applyFont="1" applyFill="1" applyBorder="1" applyAlignment="1">
      <alignment horizontal="center" vertical="center"/>
    </xf>
    <xf numFmtId="166" fontId="4" fillId="8" borderId="5" xfId="1" applyNumberFormat="1" applyFont="1" applyFill="1" applyBorder="1" applyAlignment="1">
      <alignment horizontal="center" vertical="center"/>
    </xf>
    <xf numFmtId="164" fontId="4" fillId="8" borderId="1" xfId="1" applyFont="1" applyFill="1" applyBorder="1" applyAlignment="1">
      <alignment horizontal="center"/>
    </xf>
    <xf numFmtId="164" fontId="6" fillId="3" borderId="1" xfId="1" applyFont="1" applyFill="1" applyBorder="1"/>
    <xf numFmtId="164" fontId="4" fillId="8" borderId="6" xfId="1" applyFont="1" applyFill="1" applyBorder="1"/>
    <xf numFmtId="166" fontId="4" fillId="8" borderId="7" xfId="1" applyNumberFormat="1" applyFont="1" applyFill="1" applyBorder="1" applyAlignment="1">
      <alignment horizontal="center" vertical="center"/>
    </xf>
    <xf numFmtId="166" fontId="4" fillId="8" borderId="6" xfId="1" applyNumberFormat="1" applyFont="1" applyFill="1" applyBorder="1" applyAlignment="1">
      <alignment horizontal="center" vertical="center"/>
    </xf>
    <xf numFmtId="166" fontId="4" fillId="8" borderId="8" xfId="1" applyNumberFormat="1" applyFont="1" applyFill="1" applyBorder="1" applyAlignment="1">
      <alignment horizontal="center" vertical="center"/>
    </xf>
    <xf numFmtId="164" fontId="6" fillId="3" borderId="1" xfId="1" applyFont="1" applyFill="1" applyBorder="1" applyAlignment="1">
      <alignment vertical="center"/>
    </xf>
    <xf numFmtId="164" fontId="6" fillId="0" borderId="6" xfId="1" applyFont="1" applyBorder="1" applyAlignment="1">
      <alignment horizontal="center"/>
    </xf>
    <xf numFmtId="164" fontId="6" fillId="3" borderId="6" xfId="1" applyFont="1" applyFill="1" applyBorder="1" applyAlignment="1">
      <alignment vertical="center"/>
    </xf>
    <xf numFmtId="164" fontId="6" fillId="8" borderId="1" xfId="1" applyFont="1" applyFill="1" applyBorder="1"/>
    <xf numFmtId="164" fontId="6" fillId="0" borderId="0" xfId="1" applyFont="1" applyBorder="1" applyAlignment="1">
      <alignment horizontal="center"/>
    </xf>
    <xf numFmtId="164" fontId="6" fillId="0" borderId="0" xfId="1" applyFont="1" applyBorder="1"/>
    <xf numFmtId="164" fontId="8" fillId="0" borderId="0" xfId="1" applyFont="1"/>
    <xf numFmtId="164" fontId="9" fillId="0" borderId="0" xfId="1" applyFont="1"/>
    <xf numFmtId="167" fontId="6" fillId="0" borderId="1" xfId="1" applyNumberFormat="1" applyFont="1" applyBorder="1" applyAlignment="1">
      <alignment horizontal="center"/>
    </xf>
    <xf numFmtId="167" fontId="7" fillId="0" borderId="1" xfId="1" applyNumberFormat="1" applyFont="1" applyBorder="1" applyAlignment="1">
      <alignment horizontal="center"/>
    </xf>
    <xf numFmtId="167" fontId="6" fillId="3" borderId="3" xfId="1" applyNumberFormat="1" applyFont="1" applyFill="1" applyBorder="1" applyAlignment="1">
      <alignment horizontal="center"/>
    </xf>
    <xf numFmtId="167" fontId="6" fillId="0" borderId="5" xfId="1" applyNumberFormat="1" applyFont="1" applyBorder="1" applyAlignment="1">
      <alignment horizontal="center"/>
    </xf>
    <xf numFmtId="167" fontId="6" fillId="3" borderId="1" xfId="1" applyNumberFormat="1" applyFont="1" applyFill="1" applyBorder="1" applyAlignment="1">
      <alignment horizontal="center"/>
    </xf>
    <xf numFmtId="166" fontId="6" fillId="0" borderId="6" xfId="1" applyNumberFormat="1" applyFont="1" applyBorder="1" applyAlignment="1">
      <alignment horizontal="center"/>
    </xf>
    <xf numFmtId="166" fontId="7" fillId="0" borderId="6" xfId="1" applyNumberFormat="1" applyFont="1" applyBorder="1" applyAlignment="1">
      <alignment horizontal="center"/>
    </xf>
    <xf numFmtId="166" fontId="6" fillId="0" borderId="7" xfId="1" applyNumberFormat="1" applyFont="1" applyBorder="1" applyAlignment="1">
      <alignment horizontal="center"/>
    </xf>
    <xf numFmtId="166" fontId="6" fillId="0" borderId="8" xfId="1" applyNumberFormat="1" applyFont="1" applyBorder="1" applyAlignment="1">
      <alignment horizontal="center"/>
    </xf>
    <xf numFmtId="166" fontId="8" fillId="0" borderId="0" xfId="1" applyNumberFormat="1" applyFont="1"/>
    <xf numFmtId="166" fontId="7" fillId="0" borderId="1" xfId="1" applyNumberFormat="1" applyFont="1" applyBorder="1" applyAlignment="1">
      <alignment horizontal="center"/>
    </xf>
    <xf numFmtId="166" fontId="6" fillId="0" borderId="5" xfId="1" applyNumberFormat="1" applyFont="1" applyBorder="1" applyAlignment="1">
      <alignment horizontal="center"/>
    </xf>
    <xf numFmtId="167" fontId="8" fillId="0" borderId="0" xfId="1" applyNumberFormat="1" applyFont="1"/>
    <xf numFmtId="166" fontId="6" fillId="0" borderId="3" xfId="1" applyNumberFormat="1" applyFont="1" applyBorder="1" applyAlignment="1">
      <alignment horizontal="center"/>
    </xf>
    <xf numFmtId="164" fontId="6" fillId="0" borderId="0" xfId="1" applyFont="1" applyBorder="1" applyAlignment="1">
      <alignment horizontal="center" vertical="center" textRotation="90"/>
    </xf>
    <xf numFmtId="164" fontId="7" fillId="0" borderId="0" xfId="1" applyFont="1" applyBorder="1" applyAlignment="1">
      <alignment horizontal="center" vertical="center" textRotation="90"/>
    </xf>
    <xf numFmtId="164" fontId="15" fillId="0" borderId="0" xfId="1" applyFont="1" applyBorder="1" applyAlignment="1"/>
    <xf numFmtId="164" fontId="16" fillId="0" borderId="0" xfId="1" applyFont="1" applyBorder="1" applyAlignment="1"/>
    <xf numFmtId="164" fontId="15" fillId="3" borderId="0" xfId="1" applyFont="1" applyFill="1" applyBorder="1" applyAlignment="1"/>
    <xf numFmtId="164" fontId="7" fillId="0" borderId="0" xfId="1" applyFont="1" applyBorder="1" applyAlignment="1">
      <alignment horizontal="center"/>
    </xf>
    <xf numFmtId="164" fontId="6" fillId="3" borderId="0" xfId="1" applyFont="1" applyFill="1" applyBorder="1" applyAlignment="1">
      <alignment horizontal="center"/>
    </xf>
    <xf numFmtId="164" fontId="6" fillId="3" borderId="0" xfId="1" applyFont="1" applyFill="1" applyAlignment="1">
      <alignment horizontal="center"/>
    </xf>
    <xf numFmtId="164" fontId="6" fillId="10" borderId="0" xfId="1" applyFont="1" applyFill="1" applyAlignment="1">
      <alignment horizontal="center"/>
    </xf>
    <xf numFmtId="164" fontId="6" fillId="0" borderId="3" xfId="1" applyFont="1" applyFill="1" applyBorder="1" applyAlignment="1">
      <alignment horizontal="center" vertical="center"/>
    </xf>
    <xf numFmtId="166" fontId="4" fillId="0" borderId="3" xfId="1" applyNumberFormat="1" applyFont="1" applyFill="1" applyBorder="1" applyAlignment="1">
      <alignment horizontal="center" vertical="center"/>
    </xf>
    <xf numFmtId="166" fontId="5" fillId="0" borderId="1" xfId="1" applyNumberFormat="1" applyFont="1" applyFill="1" applyBorder="1" applyAlignment="1">
      <alignment horizontal="center" vertical="center"/>
    </xf>
    <xf numFmtId="164" fontId="6" fillId="11" borderId="13" xfId="1" applyFont="1" applyFill="1" applyBorder="1"/>
    <xf numFmtId="164" fontId="7" fillId="11" borderId="13" xfId="1" applyFont="1" applyFill="1" applyBorder="1" applyAlignment="1">
      <alignment vertical="center"/>
    </xf>
    <xf numFmtId="0" fontId="0" fillId="0" borderId="1" xfId="0" applyFill="1" applyBorder="1" applyAlignment="1">
      <alignment horizontal="center"/>
    </xf>
    <xf numFmtId="164" fontId="6" fillId="0" borderId="6" xfId="1" applyFont="1" applyBorder="1" applyAlignment="1">
      <alignment horizontal="center" vertical="center"/>
    </xf>
    <xf numFmtId="164" fontId="6" fillId="0" borderId="13" xfId="1" applyFont="1" applyBorder="1" applyAlignment="1">
      <alignment vertical="center"/>
    </xf>
    <xf numFmtId="164" fontId="6" fillId="0" borderId="1" xfId="1" applyFont="1" applyFill="1" applyBorder="1" applyAlignment="1">
      <alignment horizontal="center" vertical="center"/>
    </xf>
    <xf numFmtId="164" fontId="7" fillId="0" borderId="1" xfId="1" applyFont="1" applyFill="1" applyBorder="1" applyAlignment="1">
      <alignment horizontal="center" vertical="center"/>
    </xf>
    <xf numFmtId="164" fontId="6" fillId="3" borderId="9" xfId="1" applyFont="1" applyFill="1" applyBorder="1" applyAlignment="1">
      <alignment horizontal="center" vertical="center"/>
    </xf>
    <xf numFmtId="164" fontId="7" fillId="0" borderId="9" xfId="1" applyFont="1" applyBorder="1" applyAlignment="1">
      <alignment horizontal="center" vertical="center"/>
    </xf>
    <xf numFmtId="164" fontId="7" fillId="0" borderId="6" xfId="1" applyFont="1" applyBorder="1" applyAlignment="1">
      <alignment horizontal="center" vertical="center"/>
    </xf>
    <xf numFmtId="164" fontId="6" fillId="3" borderId="1" xfId="1" applyFont="1" applyFill="1" applyBorder="1" applyAlignment="1">
      <alignment horizontal="center" vertical="center"/>
    </xf>
    <xf numFmtId="164" fontId="6" fillId="0" borderId="9" xfId="1" applyFont="1" applyBorder="1" applyAlignment="1">
      <alignment horizontal="center" vertical="center"/>
    </xf>
    <xf numFmtId="164" fontId="6" fillId="11" borderId="13" xfId="1" applyFont="1" applyFill="1" applyBorder="1" applyAlignment="1">
      <alignment horizontal="center"/>
    </xf>
    <xf numFmtId="164" fontId="6" fillId="11" borderId="13" xfId="1" applyFont="1" applyFill="1" applyBorder="1" applyAlignment="1">
      <alignment vertical="center"/>
    </xf>
    <xf numFmtId="0" fontId="0" fillId="11" borderId="13" xfId="0" applyFill="1" applyBorder="1"/>
    <xf numFmtId="164" fontId="6" fillId="11" borderId="13" xfId="1" applyFont="1" applyFill="1" applyBorder="1" applyAlignment="1">
      <alignment horizontal="center" vertical="center"/>
    </xf>
    <xf numFmtId="164" fontId="6" fillId="0" borderId="1" xfId="1" applyFont="1" applyFill="1" applyBorder="1" applyAlignment="1">
      <alignment vertical="center"/>
    </xf>
    <xf numFmtId="164" fontId="7" fillId="0" borderId="13" xfId="1" applyFont="1" applyBorder="1" applyAlignment="1">
      <alignment horizontal="center" vertical="center"/>
    </xf>
    <xf numFmtId="164" fontId="6" fillId="0" borderId="6" xfId="1" applyFont="1" applyFill="1" applyBorder="1" applyAlignment="1">
      <alignment vertical="center"/>
    </xf>
    <xf numFmtId="164" fontId="6" fillId="0" borderId="13" xfId="1" applyFont="1" applyBorder="1" applyAlignment="1">
      <alignment horizontal="center" vertical="center"/>
    </xf>
    <xf numFmtId="164" fontId="7" fillId="0" borderId="13" xfId="1" applyFont="1" applyFill="1" applyBorder="1" applyAlignment="1">
      <alignment horizontal="center" vertical="center"/>
    </xf>
    <xf numFmtId="166" fontId="4" fillId="0" borderId="3" xfId="1" applyNumberFormat="1" applyFont="1" applyBorder="1" applyAlignment="1">
      <alignment horizontal="center" vertical="center"/>
    </xf>
    <xf numFmtId="166" fontId="5" fillId="0" borderId="1" xfId="1" applyNumberFormat="1" applyFont="1" applyBorder="1" applyAlignment="1">
      <alignment horizontal="center" vertical="center"/>
    </xf>
    <xf numFmtId="166" fontId="4" fillId="0" borderId="1" xfId="1" applyNumberFormat="1" applyFont="1" applyBorder="1" applyAlignment="1">
      <alignment horizontal="center" vertical="center"/>
    </xf>
    <xf numFmtId="164" fontId="4" fillId="0" borderId="1" xfId="1" applyFont="1" applyBorder="1" applyAlignment="1">
      <alignment horizontal="center" vertical="center"/>
    </xf>
    <xf numFmtId="164" fontId="5" fillId="0" borderId="1" xfId="1" applyFont="1" applyBorder="1" applyAlignment="1">
      <alignment horizontal="center" vertical="center"/>
    </xf>
    <xf numFmtId="164" fontId="4" fillId="0" borderId="3" xfId="1" applyFont="1" applyBorder="1" applyAlignment="1">
      <alignment horizontal="center" vertical="center"/>
    </xf>
    <xf numFmtId="164" fontId="4" fillId="0" borderId="5" xfId="1" applyFont="1" applyBorder="1" applyAlignment="1">
      <alignment horizontal="center" vertical="center"/>
    </xf>
    <xf numFmtId="166" fontId="4" fillId="11" borderId="13" xfId="1" applyNumberFormat="1" applyFont="1" applyFill="1" applyBorder="1" applyAlignment="1">
      <alignment horizontal="center" vertical="center"/>
    </xf>
    <xf numFmtId="166" fontId="6" fillId="0" borderId="1" xfId="1" applyNumberFormat="1" applyFont="1" applyBorder="1" applyAlignment="1">
      <alignment horizontal="center" vertical="center"/>
    </xf>
    <xf numFmtId="164" fontId="6" fillId="0" borderId="3" xfId="1" applyFont="1" applyBorder="1" applyAlignment="1">
      <alignment horizontal="center" vertical="center"/>
    </xf>
    <xf numFmtId="164" fontId="7" fillId="11" borderId="13" xfId="1" applyFont="1" applyFill="1" applyBorder="1" applyAlignment="1">
      <alignment horizontal="center" vertical="center"/>
    </xf>
    <xf numFmtId="164" fontId="7" fillId="3" borderId="1" xfId="1" applyFont="1" applyFill="1" applyBorder="1" applyAlignment="1">
      <alignment horizontal="center" vertical="center"/>
    </xf>
    <xf numFmtId="164" fontId="6" fillId="3" borderId="5" xfId="1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11" borderId="13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166" fontId="4" fillId="5" borderId="10" xfId="1" applyNumberFormat="1" applyFont="1" applyFill="1" applyBorder="1" applyAlignment="1">
      <alignment horizontal="center" vertical="center"/>
    </xf>
    <xf numFmtId="166" fontId="4" fillId="5" borderId="9" xfId="1" applyNumberFormat="1" applyFont="1" applyFill="1" applyBorder="1" applyAlignment="1">
      <alignment horizontal="center" vertical="center"/>
    </xf>
    <xf numFmtId="166" fontId="4" fillId="6" borderId="3" xfId="1" applyNumberFormat="1" applyFont="1" applyFill="1" applyBorder="1" applyAlignment="1">
      <alignment horizontal="center" vertical="center"/>
    </xf>
    <xf numFmtId="166" fontId="4" fillId="6" borderId="1" xfId="1" applyNumberFormat="1" applyFont="1" applyFill="1" applyBorder="1" applyAlignment="1">
      <alignment horizontal="center" vertical="center"/>
    </xf>
    <xf numFmtId="166" fontId="4" fillId="6" borderId="5" xfId="1" applyNumberFormat="1" applyFont="1" applyFill="1" applyBorder="1" applyAlignment="1">
      <alignment horizontal="center" vertical="center"/>
    </xf>
    <xf numFmtId="166" fontId="4" fillId="6" borderId="4" xfId="1" applyNumberFormat="1" applyFont="1" applyFill="1" applyBorder="1" applyAlignment="1">
      <alignment horizontal="center" vertical="center"/>
    </xf>
    <xf numFmtId="164" fontId="7" fillId="0" borderId="4" xfId="1" applyFont="1" applyBorder="1" applyAlignment="1">
      <alignment horizontal="center" vertical="center"/>
    </xf>
    <xf numFmtId="164" fontId="11" fillId="0" borderId="1" xfId="1" applyFont="1" applyBorder="1" applyAlignment="1">
      <alignment horizontal="center" vertical="center"/>
    </xf>
    <xf numFmtId="166" fontId="4" fillId="6" borderId="7" xfId="1" applyNumberFormat="1" applyFont="1" applyFill="1" applyBorder="1" applyAlignment="1">
      <alignment horizontal="center" vertical="center"/>
    </xf>
    <xf numFmtId="166" fontId="4" fillId="6" borderId="6" xfId="1" applyNumberFormat="1" applyFont="1" applyFill="1" applyBorder="1" applyAlignment="1">
      <alignment horizontal="center" vertical="center"/>
    </xf>
    <xf numFmtId="166" fontId="4" fillId="6" borderId="8" xfId="1" applyNumberFormat="1" applyFont="1" applyFill="1" applyBorder="1" applyAlignment="1">
      <alignment horizontal="center" vertical="center"/>
    </xf>
    <xf numFmtId="164" fontId="4" fillId="8" borderId="1" xfId="1" applyFont="1" applyFill="1" applyBorder="1" applyAlignment="1">
      <alignment horizontal="center" vertical="center"/>
    </xf>
    <xf numFmtId="164" fontId="5" fillId="8" borderId="5" xfId="1" applyFont="1" applyFill="1" applyBorder="1" applyAlignment="1">
      <alignment horizontal="center" vertical="center"/>
    </xf>
    <xf numFmtId="164" fontId="5" fillId="8" borderId="1" xfId="1" applyFont="1" applyFill="1" applyBorder="1" applyAlignment="1">
      <alignment horizontal="center" vertical="center"/>
    </xf>
    <xf numFmtId="164" fontId="4" fillId="8" borderId="3" xfId="1" applyFont="1" applyFill="1" applyBorder="1" applyAlignment="1">
      <alignment horizontal="center" vertical="center"/>
    </xf>
    <xf numFmtId="164" fontId="4" fillId="8" borderId="5" xfId="1" applyFont="1" applyFill="1" applyBorder="1" applyAlignment="1">
      <alignment horizontal="center" vertical="center"/>
    </xf>
    <xf numFmtId="164" fontId="5" fillId="8" borderId="3" xfId="1" applyFont="1" applyFill="1" applyBorder="1" applyAlignment="1">
      <alignment horizontal="center" vertical="center"/>
    </xf>
    <xf numFmtId="164" fontId="7" fillId="0" borderId="5" xfId="1" applyFont="1" applyBorder="1" applyAlignment="1">
      <alignment horizontal="center" vertical="center"/>
    </xf>
    <xf numFmtId="166" fontId="4" fillId="3" borderId="3" xfId="1" applyNumberFormat="1" applyFont="1" applyFill="1" applyBorder="1" applyAlignment="1">
      <alignment horizontal="center" vertical="center"/>
    </xf>
    <xf numFmtId="166" fontId="5" fillId="3" borderId="1" xfId="1" applyNumberFormat="1" applyFont="1" applyFill="1" applyBorder="1" applyAlignment="1">
      <alignment horizontal="center" vertical="center"/>
    </xf>
    <xf numFmtId="166" fontId="6" fillId="3" borderId="1" xfId="1" applyNumberFormat="1" applyFont="1" applyFill="1" applyBorder="1" applyAlignment="1">
      <alignment horizontal="center" vertical="center"/>
    </xf>
    <xf numFmtId="164" fontId="7" fillId="3" borderId="5" xfId="1" applyFont="1" applyFill="1" applyBorder="1" applyAlignment="1">
      <alignment horizontal="center" vertical="center"/>
    </xf>
    <xf numFmtId="164" fontId="6" fillId="3" borderId="10" xfId="1" applyFont="1" applyFill="1" applyBorder="1" applyAlignment="1">
      <alignment horizontal="center" vertical="center"/>
    </xf>
    <xf numFmtId="164" fontId="7" fillId="3" borderId="9" xfId="1" applyFont="1" applyFill="1" applyBorder="1" applyAlignment="1">
      <alignment horizontal="center" vertical="center"/>
    </xf>
    <xf numFmtId="164" fontId="5" fillId="8" borderId="9" xfId="1" applyFont="1" applyFill="1" applyBorder="1" applyAlignment="1">
      <alignment horizontal="center" vertical="center"/>
    </xf>
    <xf numFmtId="164" fontId="7" fillId="0" borderId="3" xfId="1" applyFont="1" applyBorder="1" applyAlignment="1">
      <alignment horizontal="center" vertical="center"/>
    </xf>
    <xf numFmtId="166" fontId="6" fillId="8" borderId="1" xfId="1" applyNumberFormat="1" applyFont="1" applyFill="1" applyBorder="1" applyAlignment="1">
      <alignment horizontal="center" vertical="center"/>
    </xf>
    <xf numFmtId="164" fontId="6" fillId="8" borderId="1" xfId="1" applyFont="1" applyFill="1" applyBorder="1" applyAlignment="1">
      <alignment horizontal="center" vertical="center"/>
    </xf>
    <xf numFmtId="164" fontId="7" fillId="8" borderId="1" xfId="1" applyFont="1" applyFill="1" applyBorder="1" applyAlignment="1">
      <alignment horizontal="center" vertical="center"/>
    </xf>
    <xf numFmtId="164" fontId="6" fillId="8" borderId="3" xfId="1" applyFont="1" applyFill="1" applyBorder="1" applyAlignment="1">
      <alignment horizontal="center" vertical="center"/>
    </xf>
    <xf numFmtId="164" fontId="6" fillId="8" borderId="5" xfId="1" applyFont="1" applyFill="1" applyBorder="1" applyAlignment="1">
      <alignment horizontal="center" vertical="center"/>
    </xf>
    <xf numFmtId="166" fontId="4" fillId="0" borderId="10" xfId="1" applyNumberFormat="1" applyFont="1" applyBorder="1" applyAlignment="1">
      <alignment horizontal="center" vertical="center"/>
    </xf>
    <xf numFmtId="166" fontId="5" fillId="0" borderId="9" xfId="1" applyNumberFormat="1" applyFont="1" applyBorder="1" applyAlignment="1">
      <alignment horizontal="center" vertical="center"/>
    </xf>
    <xf numFmtId="166" fontId="6" fillId="0" borderId="9" xfId="1" applyNumberFormat="1" applyFont="1" applyBorder="1" applyAlignment="1">
      <alignment horizontal="center" vertical="center"/>
    </xf>
    <xf numFmtId="164" fontId="7" fillId="8" borderId="3" xfId="1" applyFont="1" applyFill="1" applyBorder="1" applyAlignment="1">
      <alignment horizontal="center" vertical="center"/>
    </xf>
    <xf numFmtId="164" fontId="7" fillId="0" borderId="10" xfId="1" applyFont="1" applyBorder="1" applyAlignment="1">
      <alignment horizontal="center" vertical="center"/>
    </xf>
    <xf numFmtId="164" fontId="6" fillId="0" borderId="11" xfId="1" applyFont="1" applyBorder="1" applyAlignment="1">
      <alignment horizontal="center" vertical="center"/>
    </xf>
    <xf numFmtId="164" fontId="4" fillId="0" borderId="1" xfId="1" applyFont="1" applyFill="1" applyBorder="1" applyAlignment="1">
      <alignment horizontal="center" vertical="center"/>
    </xf>
    <xf numFmtId="164" fontId="4" fillId="0" borderId="3" xfId="1" applyFont="1" applyFill="1" applyBorder="1" applyAlignment="1">
      <alignment horizontal="center" vertical="center"/>
    </xf>
    <xf numFmtId="166" fontId="4" fillId="0" borderId="6" xfId="1" applyNumberFormat="1" applyFont="1" applyBorder="1" applyAlignment="1">
      <alignment horizontal="center" vertical="center"/>
    </xf>
    <xf numFmtId="166" fontId="4" fillId="0" borderId="7" xfId="1" applyNumberFormat="1" applyFont="1" applyBorder="1" applyAlignment="1">
      <alignment horizontal="center" vertical="center"/>
    </xf>
    <xf numFmtId="166" fontId="4" fillId="0" borderId="8" xfId="1" applyNumberFormat="1" applyFont="1" applyBorder="1" applyAlignment="1">
      <alignment horizontal="center" vertical="center"/>
    </xf>
    <xf numFmtId="164" fontId="6" fillId="0" borderId="9" xfId="1" applyFont="1" applyBorder="1" applyAlignment="1">
      <alignment horizontal="center" vertical="center"/>
    </xf>
    <xf numFmtId="164" fontId="7" fillId="0" borderId="9" xfId="1" applyFont="1" applyBorder="1" applyAlignment="1">
      <alignment horizontal="center" vertical="center"/>
    </xf>
    <xf numFmtId="164" fontId="6" fillId="0" borderId="13" xfId="1" applyFont="1" applyFill="1" applyBorder="1" applyAlignment="1">
      <alignment vertical="center"/>
    </xf>
    <xf numFmtId="0" fontId="0" fillId="0" borderId="0" xfId="0" applyFill="1" applyBorder="1" applyAlignment="1"/>
    <xf numFmtId="166" fontId="4" fillId="11" borderId="3" xfId="1" applyNumberFormat="1" applyFont="1" applyFill="1" applyBorder="1" applyAlignment="1">
      <alignment horizontal="center" vertical="center"/>
    </xf>
    <xf numFmtId="166" fontId="4" fillId="12" borderId="3" xfId="1" applyNumberFormat="1" applyFont="1" applyFill="1" applyBorder="1" applyAlignment="1">
      <alignment horizontal="center" vertical="center"/>
    </xf>
    <xf numFmtId="166" fontId="4" fillId="11" borderId="10" xfId="1" applyNumberFormat="1" applyFont="1" applyFill="1" applyBorder="1" applyAlignment="1">
      <alignment horizontal="center" vertical="center"/>
    </xf>
    <xf numFmtId="166" fontId="6" fillId="11" borderId="1" xfId="1" applyNumberFormat="1" applyFont="1" applyFill="1" applyBorder="1" applyAlignment="1">
      <alignment horizontal="center"/>
    </xf>
    <xf numFmtId="166" fontId="8" fillId="11" borderId="0" xfId="1" applyNumberFormat="1" applyFont="1" applyFill="1"/>
    <xf numFmtId="164" fontId="7" fillId="0" borderId="14" xfId="1" applyFont="1" applyBorder="1" applyAlignment="1">
      <alignment horizontal="center" vertical="center"/>
    </xf>
    <xf numFmtId="164" fontId="6" fillId="3" borderId="5" xfId="1" applyFont="1" applyFill="1" applyBorder="1" applyAlignment="1">
      <alignment horizontal="center"/>
    </xf>
    <xf numFmtId="164" fontId="4" fillId="8" borderId="9" xfId="1" applyFont="1" applyFill="1" applyBorder="1" applyAlignment="1">
      <alignment horizontal="center"/>
    </xf>
    <xf numFmtId="0" fontId="18" fillId="0" borderId="0" xfId="6"/>
    <xf numFmtId="0" fontId="18" fillId="0" borderId="0" xfId="6" applyFill="1"/>
    <xf numFmtId="0" fontId="19" fillId="0" borderId="0" xfId="6" applyFont="1" applyFill="1"/>
    <xf numFmtId="0" fontId="20" fillId="0" borderId="0" xfId="6" applyFont="1" applyFill="1" applyBorder="1"/>
    <xf numFmtId="0" fontId="20" fillId="0" borderId="0" xfId="6" applyFont="1" applyBorder="1"/>
    <xf numFmtId="0" fontId="22" fillId="0" borderId="0" xfId="6" applyFont="1" applyFill="1" applyAlignment="1"/>
    <xf numFmtId="0" fontId="20" fillId="0" borderId="0" xfId="6" applyFont="1" applyBorder="1" applyAlignment="1">
      <alignment horizontal="center"/>
    </xf>
    <xf numFmtId="0" fontId="17" fillId="0" borderId="0" xfId="6" applyFont="1" applyFill="1" applyAlignment="1">
      <alignment horizontal="center"/>
    </xf>
    <xf numFmtId="0" fontId="17" fillId="0" borderId="0" xfId="6" applyFont="1" applyFill="1" applyAlignment="1"/>
    <xf numFmtId="0" fontId="18" fillId="0" borderId="0" xfId="6" applyFill="1" applyBorder="1" applyAlignment="1"/>
    <xf numFmtId="0" fontId="20" fillId="0" borderId="0" xfId="6" applyFont="1" applyFill="1" applyBorder="1" applyAlignment="1"/>
    <xf numFmtId="0" fontId="23" fillId="0" borderId="0" xfId="6" applyFont="1" applyBorder="1"/>
    <xf numFmtId="0" fontId="23" fillId="0" borderId="0" xfId="6" applyFont="1" applyFill="1" applyBorder="1"/>
    <xf numFmtId="0" fontId="24" fillId="0" borderId="0" xfId="6" applyFont="1" applyFill="1" applyBorder="1"/>
    <xf numFmtId="0" fontId="18" fillId="0" borderId="0" xfId="6" applyFill="1" applyAlignment="1"/>
    <xf numFmtId="0" fontId="19" fillId="0" borderId="0" xfId="6" applyFont="1" applyFill="1" applyAlignment="1"/>
    <xf numFmtId="0" fontId="19" fillId="0" borderId="0" xfId="6" applyFont="1" applyFill="1" applyBorder="1" applyAlignment="1">
      <alignment horizontal="center" vertical="center"/>
    </xf>
    <xf numFmtId="0" fontId="26" fillId="0" borderId="0" xfId="6" applyFont="1" applyBorder="1"/>
    <xf numFmtId="0" fontId="26" fillId="0" borderId="0" xfId="6" applyFont="1"/>
    <xf numFmtId="0" fontId="28" fillId="0" borderId="15" xfId="6" applyFont="1" applyBorder="1" applyAlignment="1">
      <alignment horizontal="center" vertical="center"/>
    </xf>
    <xf numFmtId="0" fontId="28" fillId="0" borderId="13" xfId="6" applyFont="1" applyBorder="1" applyAlignment="1">
      <alignment vertical="center"/>
    </xf>
    <xf numFmtId="0" fontId="28" fillId="0" borderId="16" xfId="6" applyFont="1" applyBorder="1" applyAlignment="1">
      <alignment vertical="center"/>
    </xf>
    <xf numFmtId="0" fontId="28" fillId="0" borderId="21" xfId="6" applyFont="1" applyBorder="1" applyAlignment="1">
      <alignment horizontal="center" vertical="center"/>
    </xf>
    <xf numFmtId="0" fontId="28" fillId="0" borderId="22" xfId="6" applyFont="1" applyBorder="1" applyAlignment="1">
      <alignment horizontal="center" vertical="center"/>
    </xf>
    <xf numFmtId="0" fontId="28" fillId="0" borderId="13" xfId="6" applyFont="1" applyBorder="1" applyAlignment="1">
      <alignment horizontal="center" vertical="center"/>
    </xf>
    <xf numFmtId="0" fontId="28" fillId="0" borderId="13" xfId="6" applyFont="1" applyBorder="1"/>
    <xf numFmtId="0" fontId="28" fillId="0" borderId="16" xfId="6" applyFont="1" applyBorder="1" applyAlignment="1">
      <alignment horizontal="center" vertical="center"/>
    </xf>
    <xf numFmtId="1" fontId="28" fillId="0" borderId="15" xfId="6" applyNumberFormat="1" applyFont="1" applyBorder="1" applyAlignment="1">
      <alignment horizontal="center" vertical="center"/>
    </xf>
    <xf numFmtId="0" fontId="29" fillId="0" borderId="23" xfId="6" applyFont="1" applyBorder="1" applyAlignment="1">
      <alignment horizontal="center" vertical="top" wrapText="1"/>
    </xf>
    <xf numFmtId="0" fontId="28" fillId="0" borderId="19" xfId="6" applyFont="1" applyBorder="1"/>
    <xf numFmtId="0" fontId="26" fillId="0" borderId="0" xfId="6" applyFont="1" applyBorder="1" applyAlignment="1">
      <alignment horizontal="center" vertical="center"/>
    </xf>
    <xf numFmtId="0" fontId="29" fillId="0" borderId="0" xfId="6" applyFont="1" applyBorder="1" applyAlignment="1">
      <alignment horizontal="center" vertical="top" wrapText="1"/>
    </xf>
    <xf numFmtId="0" fontId="26" fillId="0" borderId="0" xfId="6" applyFont="1" applyFill="1" applyBorder="1" applyAlignment="1">
      <alignment horizontal="center" vertical="center"/>
    </xf>
    <xf numFmtId="0" fontId="26" fillId="0" borderId="24" xfId="6" applyFont="1" applyFill="1" applyBorder="1" applyAlignment="1">
      <alignment horizontal="center" vertical="center"/>
    </xf>
    <xf numFmtId="0" fontId="26" fillId="0" borderId="25" xfId="6" applyFont="1" applyFill="1" applyBorder="1" applyAlignment="1">
      <alignment vertical="center"/>
    </xf>
    <xf numFmtId="0" fontId="26" fillId="0" borderId="0" xfId="6" applyFont="1" applyFill="1" applyBorder="1" applyAlignment="1">
      <alignment vertical="center"/>
    </xf>
    <xf numFmtId="0" fontId="26" fillId="0" borderId="13" xfId="6" applyFont="1" applyFill="1" applyBorder="1" applyAlignment="1">
      <alignment horizontal="center" vertical="center"/>
    </xf>
    <xf numFmtId="0" fontId="26" fillId="0" borderId="15" xfId="6" applyFont="1" applyFill="1" applyBorder="1" applyAlignment="1">
      <alignment horizontal="center" vertical="center"/>
    </xf>
    <xf numFmtId="0" fontId="26" fillId="0" borderId="26" xfId="6" applyFont="1" applyFill="1" applyBorder="1" applyAlignment="1">
      <alignment vertical="center"/>
    </xf>
    <xf numFmtId="0" fontId="26" fillId="0" borderId="0" xfId="6" applyFont="1" applyFill="1"/>
    <xf numFmtId="0" fontId="29" fillId="0" borderId="23" xfId="6" applyFont="1" applyFill="1" applyBorder="1" applyAlignment="1">
      <alignment horizontal="center" vertical="top" wrapText="1"/>
    </xf>
    <xf numFmtId="0" fontId="25" fillId="0" borderId="0" xfId="6" applyFont="1" applyFill="1" applyAlignment="1">
      <alignment wrapText="1"/>
    </xf>
    <xf numFmtId="0" fontId="25" fillId="0" borderId="0" xfId="6" applyFont="1" applyFill="1" applyAlignment="1"/>
    <xf numFmtId="14" fontId="25" fillId="0" borderId="0" xfId="6" applyNumberFormat="1" applyFont="1" applyFill="1" applyAlignment="1">
      <alignment horizontal="right" wrapText="1"/>
    </xf>
    <xf numFmtId="0" fontId="25" fillId="0" borderId="0" xfId="6" applyFont="1" applyFill="1" applyAlignment="1">
      <alignment horizontal="right" wrapText="1"/>
    </xf>
    <xf numFmtId="0" fontId="19" fillId="0" borderId="0" xfId="6" applyFont="1" applyFill="1" applyAlignment="1">
      <alignment wrapText="1"/>
    </xf>
    <xf numFmtId="0" fontId="31" fillId="0" borderId="0" xfId="7"/>
    <xf numFmtId="0" fontId="32" fillId="0" borderId="0" xfId="7" applyFont="1"/>
    <xf numFmtId="0" fontId="33" fillId="13" borderId="27" xfId="7" applyFont="1" applyFill="1" applyBorder="1" applyAlignment="1">
      <alignment horizontal="center" wrapText="1"/>
    </xf>
    <xf numFmtId="0" fontId="33" fillId="14" borderId="27" xfId="7" applyFont="1" applyFill="1" applyBorder="1" applyAlignment="1">
      <alignment horizontal="center"/>
    </xf>
    <xf numFmtId="0" fontId="33" fillId="13" borderId="27" xfId="7" applyFont="1" applyFill="1" applyBorder="1" applyAlignment="1">
      <alignment horizontal="center" vertical="top"/>
    </xf>
    <xf numFmtId="0" fontId="33" fillId="14" borderId="27" xfId="7" applyFont="1" applyFill="1" applyBorder="1" applyAlignment="1">
      <alignment horizontal="center" vertical="top"/>
    </xf>
    <xf numFmtId="0" fontId="34" fillId="15" borderId="27" xfId="7" applyFont="1" applyFill="1" applyBorder="1" applyAlignment="1">
      <alignment horizontal="center" vertical="top"/>
    </xf>
    <xf numFmtId="0" fontId="28" fillId="0" borderId="0" xfId="7" applyFont="1"/>
    <xf numFmtId="0" fontId="33" fillId="0" borderId="31" xfId="7" applyFont="1" applyBorder="1" applyAlignment="1">
      <alignment horizontal="center" wrapText="1"/>
    </xf>
    <xf numFmtId="0" fontId="33" fillId="14" borderId="31" xfId="7" applyFont="1" applyFill="1" applyBorder="1" applyAlignment="1">
      <alignment horizontal="center" vertical="top"/>
    </xf>
    <xf numFmtId="0" fontId="33" fillId="11" borderId="31" xfId="7" applyFont="1" applyFill="1" applyBorder="1" applyAlignment="1">
      <alignment horizontal="center" vertical="top"/>
    </xf>
    <xf numFmtId="0" fontId="34" fillId="0" borderId="31" xfId="7" applyFont="1" applyBorder="1" applyAlignment="1">
      <alignment horizontal="center" vertical="top" wrapText="1"/>
    </xf>
    <xf numFmtId="0" fontId="33" fillId="14" borderId="31" xfId="7" applyFont="1" applyFill="1" applyBorder="1" applyAlignment="1">
      <alignment horizontal="center" wrapText="1"/>
    </xf>
    <xf numFmtId="0" fontId="33" fillId="0" borderId="31" xfId="7" applyFont="1" applyBorder="1" applyAlignment="1">
      <alignment horizontal="center" vertical="top"/>
    </xf>
    <xf numFmtId="0" fontId="33" fillId="0" borderId="27" xfId="7" applyFont="1" applyBorder="1" applyAlignment="1">
      <alignment vertical="top" wrapText="1"/>
    </xf>
    <xf numFmtId="0" fontId="33" fillId="11" borderId="31" xfId="7" applyFont="1" applyFill="1" applyBorder="1" applyAlignment="1">
      <alignment horizontal="center"/>
    </xf>
    <xf numFmtId="0" fontId="34" fillId="11" borderId="31" xfId="7" applyFont="1" applyFill="1" applyBorder="1" applyAlignment="1">
      <alignment horizontal="center" wrapText="1"/>
    </xf>
    <xf numFmtId="0" fontId="34" fillId="0" borderId="31" xfId="7" applyFont="1" applyBorder="1" applyAlignment="1">
      <alignment horizontal="center" wrapText="1"/>
    </xf>
    <xf numFmtId="0" fontId="33" fillId="0" borderId="31" xfId="7" applyFont="1" applyBorder="1" applyAlignment="1">
      <alignment horizontal="center"/>
    </xf>
    <xf numFmtId="0" fontId="33" fillId="0" borderId="27" xfId="7" applyFont="1" applyBorder="1" applyAlignment="1">
      <alignment wrapText="1"/>
    </xf>
    <xf numFmtId="0" fontId="33" fillId="13" borderId="31" xfId="7" applyFont="1" applyFill="1" applyBorder="1" applyAlignment="1">
      <alignment horizontal="center" wrapText="1"/>
    </xf>
    <xf numFmtId="0" fontId="33" fillId="14" borderId="31" xfId="7" applyFont="1" applyFill="1" applyBorder="1" applyAlignment="1">
      <alignment horizontal="center"/>
    </xf>
    <xf numFmtId="0" fontId="33" fillId="13" borderId="31" xfId="7" applyFont="1" applyFill="1" applyBorder="1" applyAlignment="1">
      <alignment horizontal="center"/>
    </xf>
    <xf numFmtId="0" fontId="35" fillId="13" borderId="30" xfId="7" applyFont="1" applyFill="1" applyBorder="1" applyAlignment="1">
      <alignment horizontal="left" vertical="top" wrapText="1"/>
    </xf>
    <xf numFmtId="0" fontId="35" fillId="13" borderId="30" xfId="7" applyFont="1" applyFill="1" applyBorder="1" applyAlignment="1">
      <alignment horizontal="center" vertical="top" wrapText="1"/>
    </xf>
    <xf numFmtId="0" fontId="34" fillId="0" borderId="13" xfId="7" applyFont="1" applyBorder="1" applyAlignment="1">
      <alignment vertical="top"/>
    </xf>
    <xf numFmtId="0" fontId="33" fillId="11" borderId="31" xfId="7" applyFont="1" applyFill="1" applyBorder="1" applyAlignment="1">
      <alignment horizontal="center" wrapText="1"/>
    </xf>
    <xf numFmtId="0" fontId="33" fillId="15" borderId="31" xfId="7" applyFont="1" applyFill="1" applyBorder="1" applyAlignment="1">
      <alignment horizontal="center"/>
    </xf>
    <xf numFmtId="0" fontId="35" fillId="15" borderId="27" xfId="7" applyFont="1" applyFill="1" applyBorder="1" applyAlignment="1">
      <alignment horizontal="left" vertical="top" wrapText="1"/>
    </xf>
    <xf numFmtId="0" fontId="35" fillId="15" borderId="27" xfId="7" applyFont="1" applyFill="1" applyBorder="1" applyAlignment="1">
      <alignment vertical="top" wrapText="1"/>
    </xf>
    <xf numFmtId="0" fontId="33" fillId="0" borderId="31" xfId="7" applyFont="1" applyBorder="1" applyAlignment="1">
      <alignment horizontal="center" vertical="center" textRotation="90" wrapText="1"/>
    </xf>
    <xf numFmtId="0" fontId="33" fillId="14" borderId="31" xfId="7" applyFont="1" applyFill="1" applyBorder="1" applyAlignment="1">
      <alignment horizontal="center" vertical="center" textRotation="90"/>
    </xf>
    <xf numFmtId="0" fontId="33" fillId="11" borderId="31" xfId="7" applyFont="1" applyFill="1" applyBorder="1" applyAlignment="1">
      <alignment horizontal="center" vertical="center" textRotation="90"/>
    </xf>
    <xf numFmtId="0" fontId="34" fillId="11" borderId="31" xfId="7" applyFont="1" applyFill="1" applyBorder="1" applyAlignment="1">
      <alignment horizontal="center" vertical="center" textRotation="90"/>
    </xf>
    <xf numFmtId="0" fontId="33" fillId="0" borderId="31" xfId="7" applyFont="1" applyBorder="1" applyAlignment="1">
      <alignment horizontal="center" vertical="center" textRotation="90"/>
    </xf>
    <xf numFmtId="0" fontId="33" fillId="14" borderId="31" xfId="7" applyFont="1" applyFill="1" applyBorder="1" applyAlignment="1">
      <alignment horizontal="center" vertical="center" textRotation="90" wrapText="1"/>
    </xf>
    <xf numFmtId="0" fontId="34" fillId="11" borderId="31" xfId="7" applyFont="1" applyFill="1" applyBorder="1" applyAlignment="1">
      <alignment horizontal="center" vertical="center" textRotation="90" wrapText="1"/>
    </xf>
    <xf numFmtId="0" fontId="33" fillId="0" borderId="34" xfId="7" applyFont="1" applyBorder="1" applyAlignment="1">
      <alignment horizontal="center" vertical="center" textRotation="90"/>
    </xf>
    <xf numFmtId="0" fontId="33" fillId="0" borderId="34" xfId="7" applyFont="1" applyBorder="1" applyAlignment="1">
      <alignment horizontal="center" vertical="center" textRotation="90" wrapText="1"/>
    </xf>
    <xf numFmtId="0" fontId="33" fillId="0" borderId="36" xfId="7" applyFont="1" applyBorder="1" applyAlignment="1">
      <alignment horizontal="center" vertical="center" textRotation="90" wrapText="1"/>
    </xf>
    <xf numFmtId="0" fontId="33" fillId="0" borderId="36" xfId="7" applyFont="1" applyBorder="1" applyAlignment="1">
      <alignment horizontal="center" vertical="center" textRotation="90"/>
    </xf>
    <xf numFmtId="0" fontId="33" fillId="0" borderId="36" xfId="7" applyFont="1" applyBorder="1" applyAlignment="1">
      <alignment textRotation="90" wrapText="1"/>
    </xf>
    <xf numFmtId="0" fontId="33" fillId="0" borderId="34" xfId="7" applyFont="1" applyBorder="1" applyAlignment="1">
      <alignment textRotation="90" wrapText="1"/>
    </xf>
    <xf numFmtId="0" fontId="33" fillId="0" borderId="34" xfId="7" applyFont="1" applyBorder="1" applyAlignment="1">
      <alignment textRotation="90"/>
    </xf>
    <xf numFmtId="0" fontId="33" fillId="0" borderId="34" xfId="7" applyFont="1" applyBorder="1" applyAlignment="1">
      <alignment horizontal="center" textRotation="90" wrapText="1"/>
    </xf>
    <xf numFmtId="0" fontId="36" fillId="0" borderId="0" xfId="7" applyFont="1"/>
    <xf numFmtId="0" fontId="26" fillId="0" borderId="38" xfId="7" applyFont="1" applyBorder="1" applyAlignment="1">
      <alignment vertical="center" textRotation="90"/>
    </xf>
    <xf numFmtId="0" fontId="26" fillId="0" borderId="39" xfId="7" applyFont="1" applyBorder="1" applyAlignment="1">
      <alignment vertical="center" textRotation="90"/>
    </xf>
    <xf numFmtId="0" fontId="36" fillId="0" borderId="25" xfId="7" applyFont="1" applyBorder="1" applyAlignment="1">
      <alignment horizontal="center"/>
    </xf>
    <xf numFmtId="0" fontId="31" fillId="16" borderId="0" xfId="7" applyFill="1"/>
    <xf numFmtId="0" fontId="31" fillId="17" borderId="0" xfId="7" applyFill="1"/>
    <xf numFmtId="0" fontId="31" fillId="18" borderId="0" xfId="7" applyFill="1"/>
    <xf numFmtId="0" fontId="31" fillId="19" borderId="0" xfId="7" applyFill="1"/>
    <xf numFmtId="0" fontId="33" fillId="0" borderId="13" xfId="7" applyFont="1" applyBorder="1" applyAlignment="1">
      <alignment horizontal="center" wrapText="1"/>
    </xf>
    <xf numFmtId="0" fontId="33" fillId="21" borderId="13" xfId="7" applyFont="1" applyFill="1" applyBorder="1" applyAlignment="1">
      <alignment horizontal="center"/>
    </xf>
    <xf numFmtId="0" fontId="33" fillId="22" borderId="13" xfId="7" applyFont="1" applyFill="1" applyBorder="1" applyAlignment="1">
      <alignment horizontal="center"/>
    </xf>
    <xf numFmtId="0" fontId="33" fillId="22" borderId="13" xfId="7" applyFont="1" applyFill="1" applyBorder="1" applyAlignment="1">
      <alignment horizontal="center" wrapText="1"/>
    </xf>
    <xf numFmtId="0" fontId="33" fillId="11" borderId="13" xfId="7" applyFont="1" applyFill="1" applyBorder="1" applyAlignment="1">
      <alignment horizontal="center" wrapText="1"/>
    </xf>
    <xf numFmtId="0" fontId="33" fillId="14" borderId="13" xfId="7" applyFont="1" applyFill="1" applyBorder="1" applyAlignment="1">
      <alignment horizontal="center" wrapText="1"/>
    </xf>
    <xf numFmtId="0" fontId="33" fillId="21" borderId="42" xfId="7" applyFont="1" applyFill="1" applyBorder="1" applyAlignment="1">
      <alignment horizontal="center" wrapText="1"/>
    </xf>
    <xf numFmtId="0" fontId="33" fillId="0" borderId="13" xfId="7" applyFont="1" applyBorder="1" applyAlignment="1">
      <alignment horizontal="center"/>
    </xf>
    <xf numFmtId="0" fontId="33" fillId="11" borderId="13" xfId="7" applyFont="1" applyFill="1" applyBorder="1" applyAlignment="1">
      <alignment horizontal="center"/>
    </xf>
    <xf numFmtId="0" fontId="34" fillId="0" borderId="13" xfId="7" applyFont="1" applyBorder="1" applyAlignment="1">
      <alignment vertical="top" wrapText="1"/>
    </xf>
    <xf numFmtId="0" fontId="33" fillId="23" borderId="13" xfId="7" applyFont="1" applyFill="1" applyBorder="1" applyAlignment="1">
      <alignment horizontal="center"/>
    </xf>
    <xf numFmtId="0" fontId="33" fillId="11" borderId="13" xfId="7" applyFont="1" applyFill="1" applyBorder="1" applyAlignment="1">
      <alignment horizontal="center" vertical="top" wrapText="1"/>
    </xf>
    <xf numFmtId="0" fontId="33" fillId="21" borderId="13" xfId="7" applyFont="1" applyFill="1" applyBorder="1" applyAlignment="1">
      <alignment horizontal="center" vertical="top"/>
    </xf>
    <xf numFmtId="0" fontId="33" fillId="11" borderId="13" xfId="7" applyFont="1" applyFill="1" applyBorder="1" applyAlignment="1">
      <alignment horizontal="center" vertical="top"/>
    </xf>
    <xf numFmtId="0" fontId="33" fillId="22" borderId="13" xfId="7" applyFont="1" applyFill="1" applyBorder="1" applyAlignment="1">
      <alignment horizontal="center" vertical="top" wrapText="1"/>
    </xf>
    <xf numFmtId="0" fontId="33" fillId="18" borderId="13" xfId="7" applyFont="1" applyFill="1" applyBorder="1" applyAlignment="1">
      <alignment horizontal="center" vertical="top"/>
    </xf>
    <xf numFmtId="0" fontId="28" fillId="0" borderId="13" xfId="7" applyFont="1" applyBorder="1" applyAlignment="1">
      <alignment vertical="top"/>
    </xf>
    <xf numFmtId="0" fontId="34" fillId="0" borderId="13" xfId="7" applyFont="1" applyBorder="1" applyAlignment="1">
      <alignment horizontal="left" vertical="top" wrapText="1"/>
    </xf>
    <xf numFmtId="0" fontId="33" fillId="0" borderId="13" xfId="7" applyFont="1" applyBorder="1" applyAlignment="1">
      <alignment horizontal="left" vertical="top" wrapText="1"/>
    </xf>
    <xf numFmtId="0" fontId="33" fillId="23" borderId="42" xfId="7" applyFont="1" applyFill="1" applyBorder="1" applyAlignment="1">
      <alignment horizontal="center" vertical="top" wrapText="1"/>
    </xf>
    <xf numFmtId="0" fontId="33" fillId="23" borderId="13" xfId="7" applyFont="1" applyFill="1" applyBorder="1" applyAlignment="1">
      <alignment horizontal="center" vertical="top"/>
    </xf>
    <xf numFmtId="0" fontId="33" fillId="22" borderId="13" xfId="7" applyFont="1" applyFill="1" applyBorder="1" applyAlignment="1">
      <alignment horizontal="center" vertical="top"/>
    </xf>
    <xf numFmtId="0" fontId="33" fillId="14" borderId="13" xfId="7" applyFont="1" applyFill="1" applyBorder="1" applyAlignment="1">
      <alignment horizontal="center" vertical="top" wrapText="1"/>
    </xf>
    <xf numFmtId="0" fontId="33" fillId="21" borderId="13" xfId="7" applyFont="1" applyFill="1" applyBorder="1" applyAlignment="1">
      <alignment horizontal="center" wrapText="1"/>
    </xf>
    <xf numFmtId="0" fontId="33" fillId="0" borderId="13" xfId="7" applyFont="1" applyBorder="1" applyAlignment="1">
      <alignment horizontal="center" vertical="top" wrapText="1"/>
    </xf>
    <xf numFmtId="0" fontId="33" fillId="0" borderId="13" xfId="7" applyFont="1" applyBorder="1" applyAlignment="1">
      <alignment horizontal="center" vertical="top"/>
    </xf>
    <xf numFmtId="0" fontId="33" fillId="11" borderId="13" xfId="7" applyFont="1" applyFill="1" applyBorder="1" applyAlignment="1">
      <alignment horizontal="left" vertical="top" wrapText="1"/>
    </xf>
    <xf numFmtId="0" fontId="33" fillId="24" borderId="13" xfId="7" applyFont="1" applyFill="1" applyBorder="1" applyAlignment="1">
      <alignment horizontal="center" vertical="top"/>
    </xf>
    <xf numFmtId="0" fontId="33" fillId="17" borderId="13" xfId="7" applyFont="1" applyFill="1" applyBorder="1" applyAlignment="1">
      <alignment horizontal="center" vertical="top"/>
    </xf>
    <xf numFmtId="0" fontId="35" fillId="20" borderId="13" xfId="7" applyFont="1" applyFill="1" applyBorder="1" applyAlignment="1">
      <alignment horizontal="center" vertical="center" wrapText="1"/>
    </xf>
    <xf numFmtId="0" fontId="33" fillId="21" borderId="13" xfId="7" applyFont="1" applyFill="1" applyBorder="1" applyAlignment="1">
      <alignment horizontal="center" vertical="top" wrapText="1"/>
    </xf>
    <xf numFmtId="0" fontId="34" fillId="0" borderId="42" xfId="7" applyFont="1" applyBorder="1" applyAlignment="1">
      <alignment horizontal="left" vertical="top" wrapText="1"/>
    </xf>
    <xf numFmtId="0" fontId="33" fillId="0" borderId="13" xfId="7" applyFont="1" applyBorder="1" applyAlignment="1">
      <alignment horizontal="center" vertical="center" wrapText="1"/>
    </xf>
    <xf numFmtId="0" fontId="33" fillId="0" borderId="42" xfId="7" applyFont="1" applyBorder="1" applyAlignment="1">
      <alignment horizontal="left" vertical="top" wrapText="1"/>
    </xf>
    <xf numFmtId="0" fontId="37" fillId="0" borderId="13" xfId="7" applyFont="1" applyBorder="1" applyAlignment="1">
      <alignment horizontal="left" vertical="top" wrapText="1"/>
    </xf>
    <xf numFmtId="0" fontId="33" fillId="14" borderId="13" xfId="7" applyFont="1" applyFill="1" applyBorder="1" applyAlignment="1">
      <alignment horizontal="center"/>
    </xf>
    <xf numFmtId="0" fontId="35" fillId="20" borderId="13" xfId="7" applyFont="1" applyFill="1" applyBorder="1" applyAlignment="1">
      <alignment horizontal="left" vertical="top" wrapText="1"/>
    </xf>
    <xf numFmtId="0" fontId="33" fillId="20" borderId="13" xfId="7" applyFont="1" applyFill="1" applyBorder="1" applyAlignment="1">
      <alignment horizontal="center"/>
    </xf>
    <xf numFmtId="0" fontId="39" fillId="0" borderId="13" xfId="7" applyFont="1" applyBorder="1" applyAlignment="1">
      <alignment horizontal="center" vertical="center" textRotation="90" wrapText="1"/>
    </xf>
    <xf numFmtId="0" fontId="33" fillId="21" borderId="13" xfId="7" applyFont="1" applyFill="1" applyBorder="1" applyAlignment="1">
      <alignment horizontal="center" vertical="center" textRotation="90"/>
    </xf>
    <xf numFmtId="0" fontId="33" fillId="11" borderId="13" xfId="7" applyFont="1" applyFill="1" applyBorder="1" applyAlignment="1">
      <alignment horizontal="center" vertical="center" textRotation="90"/>
    </xf>
    <xf numFmtId="0" fontId="33" fillId="0" borderId="13" xfId="7" applyFont="1" applyBorder="1" applyAlignment="1">
      <alignment horizontal="center" vertical="center" textRotation="90"/>
    </xf>
    <xf numFmtId="0" fontId="33" fillId="0" borderId="13" xfId="7" applyFont="1" applyBorder="1" applyAlignment="1">
      <alignment horizontal="center" vertical="center" textRotation="90" wrapText="1"/>
    </xf>
    <xf numFmtId="0" fontId="33" fillId="14" borderId="13" xfId="7" applyFont="1" applyFill="1" applyBorder="1" applyAlignment="1">
      <alignment horizontal="center" vertical="center" textRotation="90" wrapText="1"/>
    </xf>
    <xf numFmtId="0" fontId="33" fillId="21" borderId="13" xfId="7" applyFont="1" applyFill="1" applyBorder="1" applyAlignment="1">
      <alignment horizontal="center" vertical="center" textRotation="90" wrapText="1"/>
    </xf>
    <xf numFmtId="0" fontId="33" fillId="0" borderId="25" xfId="7" applyFont="1" applyFill="1" applyBorder="1" applyAlignment="1">
      <alignment horizontal="center" vertical="center" textRotation="90"/>
    </xf>
    <xf numFmtId="0" fontId="39" fillId="0" borderId="13" xfId="7" applyFont="1" applyBorder="1" applyAlignment="1">
      <alignment horizontal="center" vertical="center" textRotation="90"/>
    </xf>
    <xf numFmtId="0" fontId="33" fillId="0" borderId="13" xfId="7" applyFont="1" applyBorder="1" applyAlignment="1">
      <alignment horizontal="center" vertical="center"/>
    </xf>
    <xf numFmtId="0" fontId="31" fillId="25" borderId="0" xfId="7" applyFill="1"/>
    <xf numFmtId="0" fontId="31" fillId="21" borderId="0" xfId="7" applyFill="1"/>
    <xf numFmtId="0" fontId="33" fillId="0" borderId="13" xfId="7" applyFont="1" applyFill="1" applyBorder="1" applyAlignment="1">
      <alignment horizontal="center" wrapText="1"/>
    </xf>
    <xf numFmtId="0" fontId="39" fillId="26" borderId="13" xfId="7" applyFont="1" applyFill="1" applyBorder="1" applyAlignment="1">
      <alignment horizontal="center"/>
    </xf>
    <xf numFmtId="0" fontId="39" fillId="21" borderId="13" xfId="7" applyFont="1" applyFill="1" applyBorder="1" applyAlignment="1">
      <alignment horizontal="center" wrapText="1"/>
    </xf>
    <xf numFmtId="0" fontId="39" fillId="22" borderId="13" xfId="7" applyFont="1" applyFill="1" applyBorder="1" applyAlignment="1">
      <alignment horizontal="center" wrapText="1"/>
    </xf>
    <xf numFmtId="0" fontId="39" fillId="11" borderId="13" xfId="7" applyFont="1" applyFill="1" applyBorder="1" applyAlignment="1">
      <alignment horizontal="center" wrapText="1"/>
    </xf>
    <xf numFmtId="0" fontId="39" fillId="0" borderId="13" xfId="7" applyFont="1" applyFill="1" applyBorder="1" applyAlignment="1">
      <alignment horizontal="center" wrapText="1"/>
    </xf>
    <xf numFmtId="0" fontId="39" fillId="17" borderId="13" xfId="7" applyFont="1" applyFill="1" applyBorder="1" applyAlignment="1">
      <alignment horizontal="center" wrapText="1"/>
    </xf>
    <xf numFmtId="0" fontId="39" fillId="22" borderId="13" xfId="7" applyFont="1" applyFill="1" applyBorder="1" applyAlignment="1">
      <alignment horizontal="center"/>
    </xf>
    <xf numFmtId="0" fontId="39" fillId="0" borderId="13" xfId="7" applyFont="1" applyFill="1" applyBorder="1" applyAlignment="1">
      <alignment horizontal="center"/>
    </xf>
    <xf numFmtId="0" fontId="33" fillId="0" borderId="13" xfId="7" applyFont="1" applyFill="1" applyBorder="1" applyAlignment="1">
      <alignment horizontal="center"/>
    </xf>
    <xf numFmtId="0" fontId="40" fillId="0" borderId="13" xfId="7" applyFont="1" applyBorder="1" applyAlignment="1">
      <alignment horizontal="left" vertical="top" wrapText="1"/>
    </xf>
    <xf numFmtId="0" fontId="40" fillId="0" borderId="13" xfId="7" applyFont="1" applyBorder="1" applyAlignment="1">
      <alignment horizontal="center" vertical="top" wrapText="1"/>
    </xf>
    <xf numFmtId="0" fontId="33" fillId="0" borderId="38" xfId="7" applyFont="1" applyFill="1" applyBorder="1" applyAlignment="1">
      <alignment horizontal="center" wrapText="1"/>
    </xf>
    <xf numFmtId="0" fontId="39" fillId="26" borderId="38" xfId="7" applyFont="1" applyFill="1" applyBorder="1" applyAlignment="1">
      <alignment horizontal="center"/>
    </xf>
    <xf numFmtId="0" fontId="39" fillId="21" borderId="38" xfId="7" applyFont="1" applyFill="1" applyBorder="1" applyAlignment="1">
      <alignment horizontal="center"/>
    </xf>
    <xf numFmtId="0" fontId="39" fillId="22" borderId="38" xfId="7" applyFont="1" applyFill="1" applyBorder="1" applyAlignment="1">
      <alignment horizontal="center"/>
    </xf>
    <xf numFmtId="0" fontId="39" fillId="22" borderId="38" xfId="7" applyFont="1" applyFill="1" applyBorder="1" applyAlignment="1">
      <alignment horizontal="center" wrapText="1"/>
    </xf>
    <xf numFmtId="0" fontId="39" fillId="11" borderId="38" xfId="7" applyFont="1" applyFill="1" applyBorder="1" applyAlignment="1">
      <alignment horizontal="center" wrapText="1"/>
    </xf>
    <xf numFmtId="0" fontId="39" fillId="0" borderId="38" xfId="7" applyFont="1" applyFill="1" applyBorder="1" applyAlignment="1">
      <alignment horizontal="center" wrapText="1"/>
    </xf>
    <xf numFmtId="0" fontId="39" fillId="17" borderId="38" xfId="7" applyFont="1" applyFill="1" applyBorder="1" applyAlignment="1">
      <alignment horizontal="center" wrapText="1"/>
    </xf>
    <xf numFmtId="0" fontId="39" fillId="0" borderId="38" xfId="7" applyFont="1" applyFill="1" applyBorder="1" applyAlignment="1">
      <alignment horizontal="center"/>
    </xf>
    <xf numFmtId="0" fontId="33" fillId="0" borderId="38" xfId="7" applyFont="1" applyFill="1" applyBorder="1" applyAlignment="1">
      <alignment horizontal="center"/>
    </xf>
    <xf numFmtId="0" fontId="40" fillId="0" borderId="38" xfId="7" applyFont="1" applyBorder="1" applyAlignment="1">
      <alignment horizontal="left" vertical="top" wrapText="1"/>
    </xf>
    <xf numFmtId="0" fontId="40" fillId="0" borderId="38" xfId="7" applyFont="1" applyBorder="1" applyAlignment="1">
      <alignment horizontal="center" vertical="center" wrapText="1"/>
    </xf>
    <xf numFmtId="0" fontId="39" fillId="0" borderId="38" xfId="7" applyFont="1" applyBorder="1" applyAlignment="1">
      <alignment horizontal="left" vertical="top" wrapText="1"/>
    </xf>
    <xf numFmtId="0" fontId="39" fillId="0" borderId="38" xfId="7" applyFont="1" applyBorder="1" applyAlignment="1">
      <alignment horizontal="left" vertical="center" wrapText="1"/>
    </xf>
    <xf numFmtId="0" fontId="39" fillId="21" borderId="38" xfId="7" applyFont="1" applyFill="1" applyBorder="1" applyAlignment="1">
      <alignment horizontal="center" vertical="top"/>
    </xf>
    <xf numFmtId="0" fontId="39" fillId="0" borderId="38" xfId="7" applyFont="1" applyFill="1" applyBorder="1" applyAlignment="1">
      <alignment horizontal="center" vertical="top" wrapText="1"/>
    </xf>
    <xf numFmtId="0" fontId="39" fillId="0" borderId="38" xfId="7" applyFont="1" applyFill="1" applyBorder="1" applyAlignment="1">
      <alignment horizontal="center" vertical="top"/>
    </xf>
    <xf numFmtId="0" fontId="41" fillId="0" borderId="38" xfId="7" applyFont="1" applyFill="1" applyBorder="1" applyAlignment="1">
      <alignment horizontal="center" vertical="top"/>
    </xf>
    <xf numFmtId="0" fontId="39" fillId="26" borderId="13" xfId="7" applyFont="1" applyFill="1" applyBorder="1" applyAlignment="1">
      <alignment horizontal="center" wrapText="1"/>
    </xf>
    <xf numFmtId="0" fontId="39" fillId="21" borderId="13" xfId="7" applyFont="1" applyFill="1" applyBorder="1" applyAlignment="1">
      <alignment horizontal="center" vertical="top" wrapText="1"/>
    </xf>
    <xf numFmtId="0" fontId="39" fillId="22" borderId="13" xfId="7" applyFont="1" applyFill="1" applyBorder="1" applyAlignment="1">
      <alignment horizontal="center" vertical="top" wrapText="1"/>
    </xf>
    <xf numFmtId="0" fontId="39" fillId="20" borderId="13" xfId="7" applyFont="1" applyFill="1" applyBorder="1" applyAlignment="1">
      <alignment horizontal="center" vertical="top" wrapText="1"/>
    </xf>
    <xf numFmtId="0" fontId="39" fillId="17" borderId="13" xfId="7" applyFont="1" applyFill="1" applyBorder="1" applyAlignment="1">
      <alignment horizontal="center" vertical="top" wrapText="1"/>
    </xf>
    <xf numFmtId="0" fontId="39" fillId="22" borderId="13" xfId="7" applyFont="1" applyFill="1" applyBorder="1" applyAlignment="1">
      <alignment horizontal="center" vertical="top"/>
    </xf>
    <xf numFmtId="0" fontId="39" fillId="20" borderId="13" xfId="7" applyFont="1" applyFill="1" applyBorder="1" applyAlignment="1">
      <alignment horizontal="center" vertical="top"/>
    </xf>
    <xf numFmtId="0" fontId="40" fillId="20" borderId="13" xfId="7" applyFont="1" applyFill="1" applyBorder="1" applyAlignment="1">
      <alignment horizontal="left" vertical="top" wrapText="1"/>
    </xf>
    <xf numFmtId="0" fontId="40" fillId="20" borderId="13" xfId="7" applyFont="1" applyFill="1" applyBorder="1" applyAlignment="1">
      <alignment horizontal="center" vertical="center" wrapText="1"/>
    </xf>
    <xf numFmtId="0" fontId="31" fillId="0" borderId="0" xfId="7" applyFill="1"/>
    <xf numFmtId="0" fontId="33" fillId="0" borderId="42" xfId="7" applyFont="1" applyFill="1" applyBorder="1" applyAlignment="1">
      <alignment horizontal="center" wrapText="1"/>
    </xf>
    <xf numFmtId="0" fontId="39" fillId="26" borderId="42" xfId="7" applyFont="1" applyFill="1" applyBorder="1" applyAlignment="1">
      <alignment horizontal="center"/>
    </xf>
    <xf numFmtId="0" fontId="39" fillId="21" borderId="42" xfId="7" applyFont="1" applyFill="1" applyBorder="1" applyAlignment="1">
      <alignment horizontal="center"/>
    </xf>
    <xf numFmtId="0" fontId="39" fillId="22" borderId="42" xfId="7" applyFont="1" applyFill="1" applyBorder="1" applyAlignment="1">
      <alignment horizontal="center"/>
    </xf>
    <xf numFmtId="0" fontId="39" fillId="22" borderId="42" xfId="7" applyFont="1" applyFill="1" applyBorder="1" applyAlignment="1">
      <alignment horizontal="center" wrapText="1"/>
    </xf>
    <xf numFmtId="0" fontId="39" fillId="11" borderId="42" xfId="7" applyFont="1" applyFill="1" applyBorder="1" applyAlignment="1">
      <alignment horizontal="center" wrapText="1"/>
    </xf>
    <xf numFmtId="0" fontId="39" fillId="0" borderId="42" xfId="7" applyFont="1" applyFill="1" applyBorder="1" applyAlignment="1">
      <alignment horizontal="center" wrapText="1"/>
    </xf>
    <xf numFmtId="0" fontId="39" fillId="17" borderId="42" xfId="7" applyFont="1" applyFill="1" applyBorder="1" applyAlignment="1">
      <alignment horizontal="center" wrapText="1"/>
    </xf>
    <xf numFmtId="0" fontId="39" fillId="22" borderId="42" xfId="7" applyFont="1" applyFill="1" applyBorder="1" applyAlignment="1">
      <alignment horizontal="center" vertical="top"/>
    </xf>
    <xf numFmtId="0" fontId="39" fillId="0" borderId="42" xfId="7" applyFont="1" applyFill="1" applyBorder="1" applyAlignment="1">
      <alignment horizontal="center"/>
    </xf>
    <xf numFmtId="0" fontId="39" fillId="0" borderId="42" xfId="7" applyFont="1" applyBorder="1" applyAlignment="1">
      <alignment horizontal="left" vertical="top" wrapText="1"/>
    </xf>
    <xf numFmtId="0" fontId="39" fillId="0" borderId="13" xfId="7" applyFont="1" applyBorder="1" applyAlignment="1">
      <alignment horizontal="left" vertical="center" wrapText="1"/>
    </xf>
    <xf numFmtId="0" fontId="39" fillId="21" borderId="13" xfId="7" applyFont="1" applyFill="1" applyBorder="1" applyAlignment="1">
      <alignment horizontal="center" vertical="top"/>
    </xf>
    <xf numFmtId="0" fontId="39" fillId="0" borderId="13" xfId="7" applyFont="1" applyFill="1" applyBorder="1" applyAlignment="1">
      <alignment horizontal="center" vertical="top" wrapText="1"/>
    </xf>
    <xf numFmtId="0" fontId="39" fillId="0" borderId="13" xfId="7" applyFont="1" applyFill="1" applyBorder="1" applyAlignment="1">
      <alignment horizontal="center" vertical="top"/>
    </xf>
    <xf numFmtId="0" fontId="39" fillId="0" borderId="13" xfId="7" applyFont="1" applyBorder="1" applyAlignment="1">
      <alignment horizontal="left" vertical="top" wrapText="1"/>
    </xf>
    <xf numFmtId="0" fontId="40" fillId="20" borderId="42" xfId="7" applyFont="1" applyFill="1" applyBorder="1" applyAlignment="1">
      <alignment horizontal="left" vertical="top" wrapText="1"/>
    </xf>
    <xf numFmtId="0" fontId="28" fillId="0" borderId="13" xfId="7" applyFont="1" applyFill="1" applyBorder="1" applyAlignment="1">
      <alignment horizontal="left" vertical="top" wrapText="1"/>
    </xf>
    <xf numFmtId="0" fontId="28" fillId="0" borderId="13" xfId="7" applyFont="1" applyFill="1" applyBorder="1" applyAlignment="1">
      <alignment horizontal="left" vertical="center" wrapText="1"/>
    </xf>
    <xf numFmtId="0" fontId="39" fillId="0" borderId="13" xfId="7" applyFont="1" applyBorder="1" applyAlignment="1">
      <alignment horizontal="center" wrapText="1"/>
    </xf>
    <xf numFmtId="0" fontId="39" fillId="0" borderId="13" xfId="7" applyFont="1" applyBorder="1" applyAlignment="1">
      <alignment horizontal="center"/>
    </xf>
    <xf numFmtId="0" fontId="39" fillId="0" borderId="13" xfId="7" applyFont="1" applyBorder="1" applyAlignment="1">
      <alignment horizontal="center" vertical="top" wrapText="1"/>
    </xf>
    <xf numFmtId="0" fontId="39" fillId="0" borderId="13" xfId="7" applyFont="1" applyBorder="1" applyAlignment="1">
      <alignment horizontal="center" vertical="top"/>
    </xf>
    <xf numFmtId="0" fontId="39" fillId="26" borderId="13" xfId="7" applyFont="1" applyFill="1" applyBorder="1" applyAlignment="1">
      <alignment horizontal="center" vertical="top"/>
    </xf>
    <xf numFmtId="0" fontId="33" fillId="20" borderId="13" xfId="7" applyFont="1" applyFill="1" applyBorder="1" applyAlignment="1">
      <alignment horizontal="center" vertical="top"/>
    </xf>
    <xf numFmtId="0" fontId="39" fillId="26" borderId="13" xfId="7" applyFont="1" applyFill="1" applyBorder="1" applyAlignment="1">
      <alignment horizontal="left" vertical="top" wrapText="1"/>
    </xf>
    <xf numFmtId="0" fontId="39" fillId="21" borderId="13" xfId="7" applyFont="1" applyFill="1" applyBorder="1" applyAlignment="1">
      <alignment horizontal="left" vertical="top" wrapText="1"/>
    </xf>
    <xf numFmtId="0" fontId="39" fillId="22" borderId="13" xfId="7" applyFont="1" applyFill="1" applyBorder="1" applyAlignment="1">
      <alignment horizontal="left" vertical="top" wrapText="1"/>
    </xf>
    <xf numFmtId="0" fontId="39" fillId="20" borderId="13" xfId="7" applyFont="1" applyFill="1" applyBorder="1" applyAlignment="1">
      <alignment horizontal="left" vertical="top" wrapText="1"/>
    </xf>
    <xf numFmtId="0" fontId="39" fillId="17" borderId="13" xfId="7" applyFont="1" applyFill="1" applyBorder="1" applyAlignment="1">
      <alignment horizontal="left" vertical="top" wrapText="1"/>
    </xf>
    <xf numFmtId="0" fontId="39" fillId="20" borderId="13" xfId="7" applyFont="1" applyFill="1" applyBorder="1" applyAlignment="1">
      <alignment horizontal="left" vertical="top"/>
    </xf>
    <xf numFmtId="0" fontId="40" fillId="26" borderId="13" xfId="7" applyFont="1" applyFill="1" applyBorder="1" applyAlignment="1">
      <alignment horizontal="center"/>
    </xf>
    <xf numFmtId="0" fontId="39" fillId="11" borderId="13" xfId="7" applyFont="1" applyFill="1" applyBorder="1" applyAlignment="1">
      <alignment horizontal="center"/>
    </xf>
    <xf numFmtId="0" fontId="39" fillId="0" borderId="42" xfId="7" applyFont="1" applyBorder="1" applyAlignment="1">
      <alignment horizontal="left" vertical="center" wrapText="1"/>
    </xf>
    <xf numFmtId="0" fontId="39" fillId="11" borderId="13" xfId="7" applyFont="1" applyFill="1" applyBorder="1" applyAlignment="1">
      <alignment horizontal="center" vertical="top"/>
    </xf>
    <xf numFmtId="0" fontId="31" fillId="11" borderId="0" xfId="7" applyFill="1"/>
    <xf numFmtId="0" fontId="39" fillId="20" borderId="13" xfId="7" applyFont="1" applyFill="1" applyBorder="1" applyAlignment="1">
      <alignment horizontal="center" wrapText="1"/>
    </xf>
    <xf numFmtId="0" fontId="39" fillId="20" borderId="13" xfId="7" applyFont="1" applyFill="1" applyBorder="1" applyAlignment="1">
      <alignment horizontal="center"/>
    </xf>
    <xf numFmtId="0" fontId="39" fillId="26" borderId="13" xfId="7" applyFont="1" applyFill="1" applyBorder="1" applyAlignment="1">
      <alignment horizontal="center" vertical="center" textRotation="90"/>
    </xf>
    <xf numFmtId="0" fontId="39" fillId="21" borderId="13" xfId="7" applyFont="1" applyFill="1" applyBorder="1" applyAlignment="1">
      <alignment horizontal="center" vertical="center" textRotation="90"/>
    </xf>
    <xf numFmtId="0" fontId="39" fillId="22" borderId="13" xfId="7" applyFont="1" applyFill="1" applyBorder="1" applyAlignment="1">
      <alignment horizontal="center" vertical="center" textRotation="90"/>
    </xf>
    <xf numFmtId="0" fontId="39" fillId="22" borderId="13" xfId="7" applyFont="1" applyFill="1" applyBorder="1" applyAlignment="1">
      <alignment horizontal="center" vertical="center" textRotation="90" wrapText="1"/>
    </xf>
    <xf numFmtId="0" fontId="39" fillId="11" borderId="13" xfId="7" applyFont="1" applyFill="1" applyBorder="1" applyAlignment="1">
      <alignment horizontal="center" vertical="center" textRotation="90" wrapText="1"/>
    </xf>
    <xf numFmtId="0" fontId="39" fillId="17" borderId="13" xfId="7" applyFont="1" applyFill="1" applyBorder="1" applyAlignment="1">
      <alignment horizontal="center" vertical="center" textRotation="90" wrapText="1"/>
    </xf>
    <xf numFmtId="0" fontId="42" fillId="0" borderId="0" xfId="8"/>
    <xf numFmtId="164" fontId="1" fillId="0" borderId="0" xfId="9" applyFont="1" applyFill="1" applyAlignment="1" applyProtection="1"/>
    <xf numFmtId="164" fontId="1" fillId="0" borderId="0" xfId="9" applyFont="1" applyFill="1" applyAlignment="1" applyProtection="1">
      <alignment horizontal="center"/>
    </xf>
    <xf numFmtId="164" fontId="1" fillId="0" borderId="0" xfId="9" applyFont="1" applyFill="1" applyAlignment="1" applyProtection="1">
      <alignment wrapText="1"/>
    </xf>
    <xf numFmtId="49" fontId="43" fillId="0" borderId="1" xfId="9" applyNumberFormat="1" applyFont="1" applyFill="1" applyBorder="1" applyAlignment="1" applyProtection="1">
      <alignment horizontal="center" vertical="center"/>
    </xf>
    <xf numFmtId="164" fontId="8" fillId="0" borderId="1" xfId="9" applyFont="1" applyFill="1" applyBorder="1" applyAlignment="1" applyProtection="1">
      <alignment horizontal="justify" wrapText="1"/>
    </xf>
    <xf numFmtId="164" fontId="8" fillId="0" borderId="1" xfId="9" applyFont="1" applyFill="1" applyBorder="1" applyAlignment="1" applyProtection="1">
      <alignment horizontal="justify" vertical="top" wrapText="1"/>
    </xf>
    <xf numFmtId="164" fontId="43" fillId="0" borderId="1" xfId="9" applyFont="1" applyFill="1" applyBorder="1" applyAlignment="1" applyProtection="1">
      <alignment horizontal="center"/>
    </xf>
    <xf numFmtId="164" fontId="6" fillId="0" borderId="1" xfId="9" applyFont="1" applyFill="1" applyBorder="1" applyAlignment="1" applyProtection="1">
      <alignment horizontal="left" textRotation="90" wrapText="1"/>
    </xf>
    <xf numFmtId="164" fontId="44" fillId="0" borderId="1" xfId="9" applyFont="1" applyFill="1" applyBorder="1" applyAlignment="1" applyProtection="1">
      <alignment horizontal="center" vertical="center" wrapText="1"/>
    </xf>
    <xf numFmtId="164" fontId="43" fillId="0" borderId="5" xfId="9" applyFont="1" applyFill="1" applyBorder="1" applyAlignment="1" applyProtection="1">
      <alignment horizontal="center"/>
    </xf>
    <xf numFmtId="164" fontId="1" fillId="0" borderId="1" xfId="9" applyFont="1" applyFill="1" applyBorder="1" applyAlignment="1" applyProtection="1"/>
    <xf numFmtId="164" fontId="1" fillId="0" borderId="1" xfId="9" applyFont="1" applyFill="1" applyBorder="1" applyAlignment="1" applyProtection="1">
      <alignment horizontal="center"/>
    </xf>
    <xf numFmtId="164" fontId="6" fillId="0" borderId="5" xfId="9" applyFont="1" applyFill="1" applyBorder="1" applyAlignment="1" applyProtection="1">
      <alignment horizontal="left" textRotation="90" wrapText="1"/>
    </xf>
    <xf numFmtId="164" fontId="46" fillId="0" borderId="0" xfId="9" applyFont="1" applyFill="1" applyAlignment="1" applyProtection="1"/>
    <xf numFmtId="164" fontId="46" fillId="0" borderId="0" xfId="9" applyFont="1" applyFill="1" applyAlignment="1" applyProtection="1">
      <alignment horizontal="center"/>
    </xf>
    <xf numFmtId="164" fontId="46" fillId="0" borderId="0" xfId="9" applyFont="1" applyFill="1" applyAlignment="1" applyProtection="1">
      <alignment horizontal="left" vertical="top" wrapText="1"/>
    </xf>
    <xf numFmtId="164" fontId="46" fillId="0" borderId="0" xfId="9" applyFont="1" applyFill="1" applyAlignment="1" applyProtection="1">
      <alignment horizontal="center" wrapText="1"/>
    </xf>
    <xf numFmtId="164" fontId="46" fillId="0" borderId="1" xfId="9" applyFont="1" applyFill="1" applyBorder="1" applyAlignment="1" applyProtection="1">
      <alignment horizontal="center" wrapText="1"/>
    </xf>
    <xf numFmtId="164" fontId="46" fillId="0" borderId="5" xfId="9" applyFont="1" applyFill="1" applyBorder="1" applyAlignment="1" applyProtection="1">
      <alignment horizontal="center" wrapText="1"/>
    </xf>
    <xf numFmtId="164" fontId="47" fillId="0" borderId="1" xfId="9" applyFont="1" applyFill="1" applyBorder="1" applyAlignment="1" applyProtection="1">
      <alignment horizontal="center" vertical="top" wrapText="1"/>
    </xf>
    <xf numFmtId="164" fontId="8" fillId="0" borderId="1" xfId="9" applyFont="1" applyFill="1" applyBorder="1" applyAlignment="1" applyProtection="1">
      <alignment horizontal="left" vertical="top" wrapText="1"/>
    </xf>
    <xf numFmtId="164" fontId="9" fillId="0" borderId="1" xfId="9" applyFont="1" applyFill="1" applyBorder="1" applyAlignment="1" applyProtection="1">
      <alignment horizontal="justify" vertical="top" wrapText="1"/>
    </xf>
    <xf numFmtId="0" fontId="41" fillId="0" borderId="0" xfId="0" applyFont="1" applyAlignment="1">
      <alignment horizontal="left" textRotation="90" wrapText="1"/>
    </xf>
    <xf numFmtId="0" fontId="8" fillId="0" borderId="0" xfId="0" applyFont="1" applyAlignment="1">
      <alignment horizontal="left" textRotation="90" wrapText="1"/>
    </xf>
    <xf numFmtId="164" fontId="9" fillId="0" borderId="1" xfId="9" applyFont="1" applyFill="1" applyBorder="1" applyAlignment="1" applyProtection="1">
      <alignment horizontal="left" vertical="top" wrapText="1"/>
    </xf>
    <xf numFmtId="164" fontId="32" fillId="0" borderId="1" xfId="9" applyFont="1" applyFill="1" applyBorder="1" applyAlignment="1" applyProtection="1">
      <alignment horizontal="justify" vertical="top" wrapText="1"/>
    </xf>
    <xf numFmtId="49" fontId="49" fillId="0" borderId="1" xfId="9" applyNumberFormat="1" applyFont="1" applyFill="1" applyBorder="1" applyAlignment="1" applyProtection="1">
      <alignment horizontal="center" vertical="center"/>
    </xf>
    <xf numFmtId="164" fontId="49" fillId="0" borderId="1" xfId="9" applyFont="1" applyFill="1" applyBorder="1" applyAlignment="1" applyProtection="1">
      <alignment horizontal="center"/>
    </xf>
    <xf numFmtId="164" fontId="49" fillId="0" borderId="5" xfId="9" applyFont="1" applyFill="1" applyBorder="1" applyAlignment="1" applyProtection="1">
      <alignment horizontal="center"/>
    </xf>
    <xf numFmtId="164" fontId="50" fillId="0" borderId="1" xfId="9" applyFont="1" applyFill="1" applyBorder="1" applyAlignment="1" applyProtection="1">
      <alignment horizontal="center"/>
    </xf>
    <xf numFmtId="164" fontId="50" fillId="0" borderId="1" xfId="9" applyFont="1" applyFill="1" applyBorder="1" applyAlignment="1" applyProtection="1"/>
    <xf numFmtId="164" fontId="32" fillId="0" borderId="1" xfId="9" applyFont="1" applyFill="1" applyBorder="1" applyAlignment="1" applyProtection="1">
      <alignment horizontal="left" vertical="top" wrapText="1"/>
    </xf>
    <xf numFmtId="164" fontId="46" fillId="0" borderId="5" xfId="9" applyFont="1" applyFill="1" applyBorder="1" applyAlignment="1" applyProtection="1">
      <alignment horizontal="center" vertical="top" wrapText="1"/>
    </xf>
    <xf numFmtId="0" fontId="51" fillId="0" borderId="0" xfId="10"/>
    <xf numFmtId="0" fontId="51" fillId="0" borderId="0" xfId="10" applyAlignment="1"/>
    <xf numFmtId="0" fontId="52" fillId="0" borderId="0" xfId="10" applyFont="1" applyAlignment="1">
      <alignment horizontal="left" vertical="top" wrapText="1"/>
    </xf>
    <xf numFmtId="0" fontId="19" fillId="0" borderId="0" xfId="6" applyFont="1" applyFill="1" applyAlignment="1">
      <alignment horizontal="center"/>
    </xf>
    <xf numFmtId="0" fontId="19" fillId="0" borderId="0" xfId="6" applyFont="1" applyFill="1" applyAlignment="1">
      <alignment horizontal="left"/>
    </xf>
    <xf numFmtId="0" fontId="21" fillId="0" borderId="0" xfId="6" applyFont="1" applyFill="1" applyBorder="1" applyAlignment="1">
      <alignment horizontal="right" vertical="center"/>
    </xf>
    <xf numFmtId="0" fontId="19" fillId="0" borderId="0" xfId="6" applyFont="1" applyFill="1" applyBorder="1" applyAlignment="1">
      <alignment horizontal="center"/>
    </xf>
    <xf numFmtId="0" fontId="21" fillId="0" borderId="0" xfId="6" applyFont="1" applyFill="1" applyAlignment="1">
      <alignment horizontal="right"/>
    </xf>
    <xf numFmtId="0" fontId="21" fillId="0" borderId="0" xfId="6" applyFont="1" applyFill="1" applyAlignment="1">
      <alignment horizontal="left"/>
    </xf>
    <xf numFmtId="0" fontId="61" fillId="0" borderId="0" xfId="6" applyFont="1" applyFill="1" applyBorder="1" applyAlignment="1"/>
    <xf numFmtId="0" fontId="21" fillId="0" borderId="0" xfId="6" applyFont="1" applyFill="1" applyAlignment="1">
      <alignment horizontal="right" vertical="top"/>
    </xf>
    <xf numFmtId="0" fontId="21" fillId="0" borderId="0" xfId="6" applyFont="1" applyFill="1" applyBorder="1" applyAlignment="1">
      <alignment horizontal="left"/>
    </xf>
    <xf numFmtId="0" fontId="19" fillId="0" borderId="0" xfId="6" applyFont="1" applyFill="1" applyAlignment="1">
      <alignment horizontal="right" vertical="top" wrapText="1"/>
    </xf>
    <xf numFmtId="0" fontId="19" fillId="0" borderId="0" xfId="6" applyFont="1" applyFill="1" applyAlignment="1">
      <alignment horizontal="right" wrapText="1"/>
    </xf>
    <xf numFmtId="14" fontId="19" fillId="0" borderId="0" xfId="6" applyNumberFormat="1" applyFont="1" applyFill="1" applyAlignment="1">
      <alignment horizontal="right" wrapText="1"/>
    </xf>
    <xf numFmtId="0" fontId="21" fillId="0" borderId="0" xfId="6" applyFont="1" applyAlignment="1">
      <alignment horizontal="left" vertical="top"/>
    </xf>
    <xf numFmtId="0" fontId="19" fillId="0" borderId="0" xfId="6" applyFont="1" applyAlignment="1">
      <alignment horizontal="left"/>
    </xf>
    <xf numFmtId="0" fontId="19" fillId="0" borderId="0" xfId="6" applyFont="1" applyAlignment="1">
      <alignment horizontal="right"/>
    </xf>
    <xf numFmtId="14" fontId="19" fillId="0" borderId="0" xfId="6" applyNumberFormat="1" applyFont="1" applyAlignment="1">
      <alignment horizontal="right"/>
    </xf>
    <xf numFmtId="0" fontId="21" fillId="0" borderId="0" xfId="6" applyFont="1" applyFill="1" applyAlignment="1">
      <alignment horizontal="center"/>
    </xf>
    <xf numFmtId="164" fontId="6" fillId="11" borderId="48" xfId="1" applyFont="1" applyFill="1" applyBorder="1" applyAlignment="1">
      <alignment horizontal="center"/>
    </xf>
    <xf numFmtId="164" fontId="6" fillId="11" borderId="49" xfId="1" applyFont="1" applyFill="1" applyBorder="1" applyAlignment="1">
      <alignment horizontal="center"/>
    </xf>
    <xf numFmtId="165" fontId="8" fillId="0" borderId="1" xfId="1" applyNumberFormat="1" applyFont="1" applyFill="1" applyBorder="1" applyAlignment="1">
      <alignment horizontal="center"/>
    </xf>
    <xf numFmtId="165" fontId="8" fillId="0" borderId="4" xfId="1" applyNumberFormat="1" applyFont="1" applyFill="1" applyBorder="1" applyAlignment="1">
      <alignment horizontal="center"/>
    </xf>
    <xf numFmtId="164" fontId="8" fillId="0" borderId="1" xfId="1" applyFont="1" applyFill="1" applyBorder="1" applyAlignment="1">
      <alignment horizontal="center"/>
    </xf>
    <xf numFmtId="164" fontId="8" fillId="2" borderId="1" xfId="1" applyFont="1" applyFill="1" applyBorder="1" applyAlignment="1">
      <alignment horizontal="center"/>
    </xf>
    <xf numFmtId="164" fontId="6" fillId="0" borderId="3" xfId="1" applyFont="1" applyFill="1" applyBorder="1" applyAlignment="1">
      <alignment horizontal="center"/>
    </xf>
    <xf numFmtId="164" fontId="6" fillId="0" borderId="1" xfId="1" applyFont="1" applyFill="1" applyBorder="1" applyAlignment="1">
      <alignment horizontal="center"/>
    </xf>
    <xf numFmtId="164" fontId="6" fillId="0" borderId="4" xfId="1" applyFont="1" applyFill="1" applyBorder="1" applyAlignment="1">
      <alignment horizontal="center"/>
    </xf>
    <xf numFmtId="164" fontId="4" fillId="0" borderId="0" xfId="1" applyFont="1" applyFill="1" applyBorder="1" applyAlignment="1">
      <alignment horizontal="left"/>
    </xf>
    <xf numFmtId="164" fontId="4" fillId="0" borderId="1" xfId="1" applyFont="1" applyFill="1" applyBorder="1" applyAlignment="1">
      <alignment horizontal="center" wrapText="1"/>
    </xf>
    <xf numFmtId="164" fontId="4" fillId="0" borderId="1" xfId="1" applyFont="1" applyFill="1" applyBorder="1" applyAlignment="1">
      <alignment horizontal="center" vertical="center" wrapText="1"/>
    </xf>
    <xf numFmtId="164" fontId="4" fillId="0" borderId="2" xfId="1" applyFont="1" applyFill="1" applyBorder="1" applyAlignment="1">
      <alignment horizontal="center" vertical="center" wrapText="1"/>
    </xf>
    <xf numFmtId="164" fontId="9" fillId="0" borderId="1" xfId="1" applyFont="1" applyFill="1" applyBorder="1" applyAlignment="1">
      <alignment horizontal="center"/>
    </xf>
    <xf numFmtId="164" fontId="4" fillId="0" borderId="1" xfId="1" applyFont="1" applyFill="1" applyBorder="1" applyAlignment="1">
      <alignment horizontal="center" vertical="center" textRotation="90"/>
    </xf>
    <xf numFmtId="164" fontId="4" fillId="0" borderId="4" xfId="1" applyFont="1" applyFill="1" applyBorder="1" applyAlignment="1">
      <alignment horizontal="center" vertical="center" wrapText="1"/>
    </xf>
    <xf numFmtId="164" fontId="4" fillId="0" borderId="3" xfId="1" applyFont="1" applyFill="1" applyBorder="1" applyAlignment="1">
      <alignment horizontal="center" vertical="center" wrapText="1"/>
    </xf>
    <xf numFmtId="164" fontId="4" fillId="0" borderId="3" xfId="1" applyFont="1" applyFill="1" applyBorder="1" applyAlignment="1">
      <alignment horizontal="center" vertical="center" textRotation="90" wrapText="1"/>
    </xf>
    <xf numFmtId="164" fontId="5" fillId="0" borderId="1" xfId="1" applyFont="1" applyFill="1" applyBorder="1" applyAlignment="1">
      <alignment horizontal="center" vertical="center" textRotation="90" wrapText="1"/>
    </xf>
    <xf numFmtId="164" fontId="9" fillId="0" borderId="3" xfId="1" applyFont="1" applyFill="1" applyBorder="1" applyAlignment="1">
      <alignment horizontal="center"/>
    </xf>
    <xf numFmtId="165" fontId="9" fillId="0" borderId="1" xfId="1" applyNumberFormat="1" applyFont="1" applyFill="1" applyBorder="1" applyAlignment="1">
      <alignment horizontal="center"/>
    </xf>
    <xf numFmtId="165" fontId="9" fillId="0" borderId="4" xfId="1" applyNumberFormat="1" applyFont="1" applyFill="1" applyBorder="1" applyAlignment="1">
      <alignment horizontal="center"/>
    </xf>
    <xf numFmtId="164" fontId="6" fillId="0" borderId="8" xfId="1" applyFont="1" applyFill="1" applyBorder="1" applyAlignment="1">
      <alignment horizontal="center" vertical="center" wrapText="1"/>
    </xf>
    <xf numFmtId="164" fontId="7" fillId="0" borderId="1" xfId="1" applyFont="1" applyFill="1" applyBorder="1" applyAlignment="1">
      <alignment horizontal="center" vertical="center" textRotation="90" wrapText="1"/>
    </xf>
    <xf numFmtId="164" fontId="6" fillId="0" borderId="1" xfId="1" applyFont="1" applyFill="1" applyBorder="1" applyAlignment="1">
      <alignment horizontal="center" vertical="center" textRotation="90" wrapText="1"/>
    </xf>
    <xf numFmtId="164" fontId="6" fillId="0" borderId="5" xfId="1" applyFont="1" applyFill="1" applyBorder="1" applyAlignment="1">
      <alignment horizontal="center" vertical="center" textRotation="90" wrapText="1"/>
    </xf>
    <xf numFmtId="164" fontId="4" fillId="0" borderId="6" xfId="1" applyFont="1" applyFill="1" applyBorder="1" applyAlignment="1">
      <alignment horizontal="center" vertical="center" wrapText="1"/>
    </xf>
    <xf numFmtId="164" fontId="6" fillId="0" borderId="1" xfId="1" applyFont="1" applyFill="1" applyBorder="1" applyAlignment="1">
      <alignment horizontal="center" vertical="center" wrapText="1"/>
    </xf>
    <xf numFmtId="164" fontId="4" fillId="5" borderId="4" xfId="1" applyFont="1" applyFill="1" applyBorder="1" applyAlignment="1">
      <alignment horizontal="center"/>
    </xf>
    <xf numFmtId="0" fontId="0" fillId="5" borderId="1" xfId="0" applyFill="1" applyBorder="1"/>
    <xf numFmtId="164" fontId="6" fillId="0" borderId="2" xfId="1" applyFont="1" applyFill="1" applyBorder="1" applyAlignment="1">
      <alignment horizontal="center"/>
    </xf>
    <xf numFmtId="164" fontId="6" fillId="0" borderId="9" xfId="1" applyFont="1" applyFill="1" applyBorder="1" applyAlignment="1">
      <alignment horizontal="center"/>
    </xf>
    <xf numFmtId="164" fontId="6" fillId="0" borderId="6" xfId="1" applyFont="1" applyFill="1" applyBorder="1" applyAlignment="1">
      <alignment horizontal="center" vertical="center" wrapText="1"/>
    </xf>
    <xf numFmtId="164" fontId="12" fillId="3" borderId="4" xfId="1" applyFont="1" applyFill="1" applyBorder="1" applyAlignment="1">
      <alignment horizontal="right"/>
    </xf>
    <xf numFmtId="0" fontId="0" fillId="3" borderId="1" xfId="0" applyFill="1" applyBorder="1"/>
    <xf numFmtId="164" fontId="4" fillId="0" borderId="4" xfId="1" applyFont="1" applyFill="1" applyBorder="1" applyAlignment="1">
      <alignment horizontal="left"/>
    </xf>
    <xf numFmtId="164" fontId="6" fillId="11" borderId="13" xfId="1" applyFont="1" applyFill="1" applyBorder="1" applyAlignment="1">
      <alignment horizontal="left"/>
    </xf>
    <xf numFmtId="164" fontId="4" fillId="0" borderId="1" xfId="1" applyFont="1" applyFill="1" applyBorder="1" applyAlignment="1">
      <alignment horizontal="center" vertical="center" textRotation="90" wrapText="1"/>
    </xf>
    <xf numFmtId="164" fontId="6" fillId="0" borderId="5" xfId="1" applyFont="1" applyFill="1" applyBorder="1" applyAlignment="1">
      <alignment horizontal="center"/>
    </xf>
    <xf numFmtId="164" fontId="4" fillId="0" borderId="7" xfId="1" applyFont="1" applyFill="1" applyBorder="1" applyAlignment="1">
      <alignment horizontal="center" vertical="center" wrapText="1"/>
    </xf>
    <xf numFmtId="164" fontId="4" fillId="3" borderId="6" xfId="1" applyFont="1" applyFill="1" applyBorder="1" applyAlignment="1">
      <alignment horizontal="center" vertical="center" wrapText="1"/>
    </xf>
    <xf numFmtId="164" fontId="4" fillId="11" borderId="13" xfId="1" applyFont="1" applyFill="1" applyBorder="1" applyAlignment="1">
      <alignment horizontal="left" wrapText="1"/>
    </xf>
    <xf numFmtId="164" fontId="7" fillId="11" borderId="13" xfId="1" applyFont="1" applyFill="1" applyBorder="1" applyAlignment="1">
      <alignment horizontal="left"/>
    </xf>
    <xf numFmtId="164" fontId="4" fillId="0" borderId="4" xfId="1" applyFont="1" applyFill="1" applyBorder="1" applyAlignment="1">
      <alignment horizontal="left" wrapText="1"/>
    </xf>
    <xf numFmtId="164" fontId="6" fillId="11" borderId="4" xfId="1" applyFont="1" applyFill="1" applyBorder="1" applyAlignment="1"/>
    <xf numFmtId="164" fontId="4" fillId="5" borderId="2" xfId="1" applyFont="1" applyFill="1" applyBorder="1" applyAlignment="1">
      <alignment horizontal="center" wrapText="1"/>
    </xf>
    <xf numFmtId="0" fontId="0" fillId="5" borderId="9" xfId="0" applyFill="1" applyBorder="1"/>
    <xf numFmtId="164" fontId="4" fillId="6" borderId="4" xfId="1" applyFont="1" applyFill="1" applyBorder="1" applyAlignment="1">
      <alignment horizontal="center" vertical="center" wrapText="1"/>
    </xf>
    <xf numFmtId="0" fontId="0" fillId="6" borderId="1" xfId="0" applyFill="1" applyBorder="1"/>
    <xf numFmtId="164" fontId="6" fillId="0" borderId="4" xfId="1" applyFont="1" applyFill="1" applyBorder="1" applyAlignment="1"/>
    <xf numFmtId="164" fontId="4" fillId="6" borderId="12" xfId="1" applyFont="1" applyFill="1" applyBorder="1" applyAlignment="1">
      <alignment horizontal="center" vertical="center" wrapText="1"/>
    </xf>
    <xf numFmtId="0" fontId="0" fillId="6" borderId="6" xfId="0" applyFill="1" applyBorder="1"/>
    <xf numFmtId="164" fontId="12" fillId="3" borderId="2" xfId="1" applyFont="1" applyFill="1" applyBorder="1" applyAlignment="1">
      <alignment horizontal="right"/>
    </xf>
    <xf numFmtId="0" fontId="0" fillId="7" borderId="1" xfId="0" applyFill="1" applyBorder="1"/>
    <xf numFmtId="164" fontId="6" fillId="3" borderId="9" xfId="1" applyFont="1" applyFill="1" applyBorder="1" applyAlignment="1">
      <alignment horizontal="center" vertical="center"/>
    </xf>
    <xf numFmtId="164" fontId="6" fillId="3" borderId="6" xfId="1" applyFont="1" applyFill="1" applyBorder="1" applyAlignment="1">
      <alignment horizontal="center" vertical="center"/>
    </xf>
    <xf numFmtId="164" fontId="30" fillId="11" borderId="5" xfId="1" applyFont="1" applyFill="1" applyBorder="1" applyAlignment="1"/>
    <xf numFmtId="164" fontId="4" fillId="6" borderId="5" xfId="1" applyFont="1" applyFill="1" applyBorder="1" applyAlignment="1">
      <alignment horizontal="center" vertical="center" wrapText="1"/>
    </xf>
    <xf numFmtId="164" fontId="6" fillId="11" borderId="5" xfId="1" applyFont="1" applyFill="1" applyBorder="1" applyAlignment="1"/>
    <xf numFmtId="164" fontId="6" fillId="11" borderId="5" xfId="1" applyFont="1" applyFill="1" applyBorder="1" applyAlignment="1">
      <alignment wrapText="1"/>
    </xf>
    <xf numFmtId="164" fontId="12" fillId="3" borderId="5" xfId="1" applyFont="1" applyFill="1" applyBorder="1" applyAlignment="1">
      <alignment horizontal="right"/>
    </xf>
    <xf numFmtId="49" fontId="4" fillId="9" borderId="6" xfId="1" applyNumberFormat="1" applyFont="1" applyFill="1" applyBorder="1" applyAlignment="1">
      <alignment horizontal="center"/>
    </xf>
    <xf numFmtId="164" fontId="6" fillId="8" borderId="4" xfId="1" applyFont="1" applyFill="1" applyBorder="1" applyAlignment="1">
      <alignment horizontal="right" wrapText="1"/>
    </xf>
    <xf numFmtId="164" fontId="6" fillId="0" borderId="3" xfId="1" applyFont="1" applyBorder="1" applyAlignment="1">
      <alignment horizontal="left" wrapText="1"/>
    </xf>
    <xf numFmtId="164" fontId="6" fillId="8" borderId="4" xfId="1" applyFont="1" applyFill="1" applyBorder="1" applyAlignment="1">
      <alignment horizontal="left" vertical="center" wrapText="1"/>
    </xf>
    <xf numFmtId="49" fontId="4" fillId="9" borderId="1" xfId="1" applyNumberFormat="1" applyFont="1" applyFill="1" applyBorder="1" applyAlignment="1">
      <alignment horizontal="center"/>
    </xf>
    <xf numFmtId="164" fontId="6" fillId="8" borderId="4" xfId="1" applyFont="1" applyFill="1" applyBorder="1" applyAlignment="1">
      <alignment horizontal="right" vertical="center" wrapText="1"/>
    </xf>
    <xf numFmtId="164" fontId="6" fillId="11" borderId="4" xfId="1" applyFont="1" applyFill="1" applyBorder="1" applyAlignment="1">
      <alignment horizontal="left" wrapText="1"/>
    </xf>
    <xf numFmtId="164" fontId="6" fillId="11" borderId="4" xfId="1" applyFont="1" applyFill="1" applyBorder="1" applyAlignment="1">
      <alignment horizontal="left" vertical="center" wrapText="1"/>
    </xf>
    <xf numFmtId="164" fontId="6" fillId="12" borderId="4" xfId="1" applyFont="1" applyFill="1" applyBorder="1" applyAlignment="1">
      <alignment horizontal="left" vertical="center" wrapText="1"/>
    </xf>
    <xf numFmtId="164" fontId="6" fillId="8" borderId="12" xfId="1" applyFont="1" applyFill="1" applyBorder="1" applyAlignment="1">
      <alignment wrapText="1"/>
    </xf>
    <xf numFmtId="164" fontId="6" fillId="0" borderId="5" xfId="1" applyFont="1" applyFill="1" applyBorder="1" applyAlignment="1">
      <alignment wrapText="1"/>
    </xf>
    <xf numFmtId="164" fontId="6" fillId="0" borderId="4" xfId="1" applyFont="1" applyFill="1" applyBorder="1" applyAlignment="1">
      <alignment wrapText="1"/>
    </xf>
    <xf numFmtId="164" fontId="6" fillId="0" borderId="3" xfId="1" applyFont="1" applyFill="1" applyBorder="1" applyAlignment="1">
      <alignment wrapText="1"/>
    </xf>
    <xf numFmtId="164" fontId="6" fillId="0" borderId="5" xfId="1" applyFont="1" applyFill="1" applyBorder="1" applyAlignment="1">
      <alignment horizontal="left" wrapText="1"/>
    </xf>
    <xf numFmtId="164" fontId="6" fillId="0" borderId="4" xfId="1" applyFont="1" applyFill="1" applyBorder="1" applyAlignment="1">
      <alignment horizontal="left"/>
    </xf>
    <xf numFmtId="164" fontId="6" fillId="0" borderId="5" xfId="1" applyFont="1" applyFill="1" applyBorder="1" applyAlignment="1">
      <alignment horizontal="left"/>
    </xf>
    <xf numFmtId="164" fontId="6" fillId="8" borderId="4" xfId="1" applyFont="1" applyFill="1" applyBorder="1" applyAlignment="1">
      <alignment horizontal="left" wrapText="1"/>
    </xf>
    <xf numFmtId="164" fontId="6" fillId="0" borderId="9" xfId="1" applyFont="1" applyBorder="1" applyAlignment="1">
      <alignment horizontal="center" vertical="center"/>
    </xf>
    <xf numFmtId="164" fontId="6" fillId="0" borderId="6" xfId="1" applyFont="1" applyBorder="1" applyAlignment="1">
      <alignment horizontal="center" vertical="center"/>
    </xf>
    <xf numFmtId="164" fontId="6" fillId="0" borderId="4" xfId="1" applyFont="1" applyFill="1" applyBorder="1" applyAlignment="1">
      <alignment horizontal="left" wrapText="1"/>
    </xf>
    <xf numFmtId="164" fontId="6" fillId="11" borderId="4" xfId="1" applyFont="1" applyFill="1" applyBorder="1" applyAlignment="1">
      <alignment horizontal="left"/>
    </xf>
    <xf numFmtId="164" fontId="6" fillId="11" borderId="11" xfId="1" applyFont="1" applyFill="1" applyBorder="1" applyAlignment="1">
      <alignment horizontal="left"/>
    </xf>
    <xf numFmtId="164" fontId="4" fillId="0" borderId="11" xfId="1" applyFont="1" applyFill="1" applyBorder="1" applyAlignment="1">
      <alignment horizontal="left"/>
    </xf>
    <xf numFmtId="164" fontId="6" fillId="0" borderId="1" xfId="1" applyFont="1" applyFill="1" applyBorder="1" applyAlignment="1">
      <alignment horizontal="left" wrapText="1"/>
    </xf>
    <xf numFmtId="164" fontId="6" fillId="0" borderId="1" xfId="1" applyFont="1" applyFill="1" applyBorder="1" applyAlignment="1">
      <alignment horizontal="left"/>
    </xf>
    <xf numFmtId="164" fontId="6" fillId="0" borderId="6" xfId="1" applyFont="1" applyFill="1" applyBorder="1" applyAlignment="1">
      <alignment horizontal="left"/>
    </xf>
    <xf numFmtId="164" fontId="4" fillId="0" borderId="5" xfId="1" applyFont="1" applyFill="1" applyBorder="1" applyAlignment="1">
      <alignment horizontal="left"/>
    </xf>
    <xf numFmtId="164" fontId="4" fillId="0" borderId="8" xfId="1" applyFont="1" applyFill="1" applyBorder="1" applyAlignment="1">
      <alignment horizontal="right"/>
    </xf>
    <xf numFmtId="0" fontId="0" fillId="0" borderId="8" xfId="0" applyFill="1" applyBorder="1"/>
    <xf numFmtId="164" fontId="4" fillId="0" borderId="6" xfId="1" applyFont="1" applyFill="1" applyBorder="1" applyAlignment="1">
      <alignment horizontal="left" vertical="top" wrapText="1"/>
    </xf>
    <xf numFmtId="164" fontId="6" fillId="0" borderId="8" xfId="1" applyFont="1" applyFill="1" applyBorder="1" applyAlignment="1">
      <alignment horizontal="center" vertical="center" textRotation="90"/>
    </xf>
    <xf numFmtId="164" fontId="7" fillId="0" borderId="6" xfId="1" applyFont="1" applyFill="1" applyBorder="1" applyAlignment="1">
      <alignment horizontal="center" vertical="center" textRotation="90"/>
    </xf>
    <xf numFmtId="164" fontId="7" fillId="0" borderId="1" xfId="1" applyFont="1" applyFill="1" applyBorder="1" applyAlignment="1">
      <alignment horizontal="center" vertical="center" textRotation="90"/>
    </xf>
    <xf numFmtId="0" fontId="27" fillId="0" borderId="0" xfId="6" applyFont="1" applyBorder="1" applyAlignment="1">
      <alignment horizontal="center"/>
    </xf>
    <xf numFmtId="0" fontId="26" fillId="0" borderId="0" xfId="6" applyFont="1" applyFill="1" applyBorder="1" applyAlignment="1">
      <alignment horizontal="left" vertical="center"/>
    </xf>
    <xf numFmtId="0" fontId="26" fillId="0" borderId="0" xfId="6" applyFont="1" applyFill="1" applyBorder="1" applyAlignment="1">
      <alignment horizontal="center" vertical="center" wrapText="1"/>
    </xf>
    <xf numFmtId="0" fontId="26" fillId="0" borderId="0" xfId="6" applyFont="1" applyFill="1" applyBorder="1" applyAlignment="1">
      <alignment horizontal="center" vertical="center"/>
    </xf>
    <xf numFmtId="0" fontId="28" fillId="0" borderId="18" xfId="6" applyFont="1" applyBorder="1" applyAlignment="1">
      <alignment horizontal="center" vertical="center"/>
    </xf>
    <xf numFmtId="0" fontId="28" fillId="0" borderId="15" xfId="6" applyFont="1" applyBorder="1" applyAlignment="1">
      <alignment horizontal="center" vertical="center"/>
    </xf>
    <xf numFmtId="0" fontId="28" fillId="0" borderId="16" xfId="6" applyFont="1" applyBorder="1" applyAlignment="1">
      <alignment horizontal="center" vertical="center"/>
    </xf>
    <xf numFmtId="0" fontId="28" fillId="0" borderId="17" xfId="6" applyFont="1" applyBorder="1" applyAlignment="1">
      <alignment horizontal="center" vertical="center"/>
    </xf>
    <xf numFmtId="0" fontId="28" fillId="0" borderId="19" xfId="6" applyFont="1" applyBorder="1" applyAlignment="1">
      <alignment horizontal="center" vertical="center"/>
    </xf>
    <xf numFmtId="0" fontId="28" fillId="0" borderId="20" xfId="6" applyFont="1" applyBorder="1" applyAlignment="1">
      <alignment horizontal="center" vertical="center"/>
    </xf>
    <xf numFmtId="0" fontId="28" fillId="0" borderId="13" xfId="6" applyFont="1" applyBorder="1" applyAlignment="1">
      <alignment horizontal="center"/>
    </xf>
    <xf numFmtId="0" fontId="33" fillId="0" borderId="32" xfId="7" applyFont="1" applyBorder="1" applyAlignment="1">
      <alignment horizontal="center"/>
    </xf>
    <xf numFmtId="0" fontId="33" fillId="0" borderId="0" xfId="7" applyFont="1" applyBorder="1" applyAlignment="1">
      <alignment horizontal="center"/>
    </xf>
    <xf numFmtId="0" fontId="33" fillId="0" borderId="37" xfId="7" applyFont="1" applyBorder="1" applyAlignment="1">
      <alignment horizontal="center"/>
    </xf>
    <xf numFmtId="0" fontId="33" fillId="0" borderId="35" xfId="7" applyFont="1" applyBorder="1" applyAlignment="1">
      <alignment horizontal="center"/>
    </xf>
    <xf numFmtId="0" fontId="33" fillId="0" borderId="34" xfId="7" applyFont="1" applyBorder="1" applyAlignment="1">
      <alignment horizontal="center"/>
    </xf>
    <xf numFmtId="0" fontId="33" fillId="0" borderId="37" xfId="7" applyFont="1" applyBorder="1" applyAlignment="1">
      <alignment horizontal="center" wrapText="1"/>
    </xf>
    <xf numFmtId="0" fontId="33" fillId="0" borderId="35" xfId="7" applyFont="1" applyBorder="1" applyAlignment="1">
      <alignment horizontal="center" wrapText="1"/>
    </xf>
    <xf numFmtId="0" fontId="33" fillId="0" borderId="34" xfId="7" applyFont="1" applyBorder="1" applyAlignment="1">
      <alignment horizontal="center" wrapText="1"/>
    </xf>
    <xf numFmtId="0" fontId="35" fillId="13" borderId="29" xfId="7" applyFont="1" applyFill="1" applyBorder="1" applyAlignment="1">
      <alignment horizontal="center" vertical="top" wrapText="1"/>
    </xf>
    <xf numFmtId="0" fontId="35" fillId="13" borderId="28" xfId="7" applyFont="1" applyFill="1" applyBorder="1" applyAlignment="1">
      <alignment horizontal="center" vertical="top" wrapText="1"/>
    </xf>
    <xf numFmtId="0" fontId="33" fillId="0" borderId="27" xfId="7" applyFont="1" applyBorder="1" applyAlignment="1">
      <alignment horizontal="center" vertical="center" textRotation="90" wrapText="1"/>
    </xf>
    <xf numFmtId="0" fontId="33" fillId="0" borderId="30" xfId="7" applyFont="1" applyBorder="1" applyAlignment="1">
      <alignment horizontal="center" vertical="center" textRotation="90" wrapText="1"/>
    </xf>
    <xf numFmtId="0" fontId="33" fillId="0" borderId="32" xfId="7" applyFont="1" applyBorder="1" applyAlignment="1">
      <alignment horizontal="center" vertical="center" textRotation="90" wrapText="1"/>
    </xf>
    <xf numFmtId="0" fontId="35" fillId="0" borderId="27" xfId="7" applyFont="1" applyBorder="1" applyAlignment="1">
      <alignment horizontal="center" textRotation="90" wrapText="1"/>
    </xf>
    <xf numFmtId="0" fontId="35" fillId="0" borderId="30" xfId="7" applyFont="1" applyBorder="1" applyAlignment="1">
      <alignment horizontal="center" textRotation="90" wrapText="1"/>
    </xf>
    <xf numFmtId="0" fontId="35" fillId="0" borderId="33" xfId="7" applyFont="1" applyBorder="1" applyAlignment="1">
      <alignment horizontal="center" textRotation="90" wrapText="1"/>
    </xf>
    <xf numFmtId="0" fontId="36" fillId="0" borderId="0" xfId="7" applyFont="1" applyAlignment="1">
      <alignment horizontal="left"/>
    </xf>
    <xf numFmtId="0" fontId="28" fillId="0" borderId="0" xfId="7" applyFont="1" applyAlignment="1">
      <alignment horizontal="left"/>
    </xf>
    <xf numFmtId="0" fontId="33" fillId="20" borderId="42" xfId="7" applyFont="1" applyFill="1" applyBorder="1" applyAlignment="1">
      <alignment horizontal="center" vertical="top" wrapText="1"/>
    </xf>
    <xf numFmtId="0" fontId="33" fillId="20" borderId="38" xfId="7" applyFont="1" applyFill="1" applyBorder="1" applyAlignment="1">
      <alignment horizontal="center" vertical="top" wrapText="1"/>
    </xf>
    <xf numFmtId="0" fontId="33" fillId="20" borderId="13" xfId="7" applyFont="1" applyFill="1" applyBorder="1" applyAlignment="1">
      <alignment horizontal="center" vertical="top"/>
    </xf>
    <xf numFmtId="0" fontId="33" fillId="0" borderId="13" xfId="7" applyFont="1" applyBorder="1" applyAlignment="1">
      <alignment horizontal="center" vertical="center" wrapText="1"/>
    </xf>
    <xf numFmtId="0" fontId="33" fillId="0" borderId="13" xfId="7" applyFont="1" applyBorder="1" applyAlignment="1">
      <alignment horizontal="center" vertical="center"/>
    </xf>
    <xf numFmtId="0" fontId="39" fillId="0" borderId="13" xfId="7" applyFont="1" applyBorder="1" applyAlignment="1">
      <alignment horizontal="center"/>
    </xf>
    <xf numFmtId="0" fontId="35" fillId="0" borderId="13" xfId="7" applyFont="1" applyBorder="1" applyAlignment="1">
      <alignment horizontal="center" vertical="center" textRotation="90" wrapText="1"/>
    </xf>
    <xf numFmtId="0" fontId="26" fillId="0" borderId="42" xfId="7" applyFont="1" applyBorder="1" applyAlignment="1">
      <alignment horizontal="center" vertical="center" textRotation="90"/>
    </xf>
    <xf numFmtId="0" fontId="26" fillId="0" borderId="39" xfId="7" applyFont="1" applyBorder="1" applyAlignment="1">
      <alignment horizontal="center" vertical="center" textRotation="90"/>
    </xf>
    <xf numFmtId="0" fontId="35" fillId="20" borderId="44" xfId="7" applyFont="1" applyFill="1" applyBorder="1" applyAlignment="1">
      <alignment horizontal="center" vertical="top" wrapText="1"/>
    </xf>
    <xf numFmtId="0" fontId="35" fillId="20" borderId="43" xfId="7" applyFont="1" applyFill="1" applyBorder="1" applyAlignment="1">
      <alignment horizontal="center" vertical="top" wrapText="1"/>
    </xf>
    <xf numFmtId="0" fontId="35" fillId="20" borderId="41" xfId="7" applyFont="1" applyFill="1" applyBorder="1" applyAlignment="1">
      <alignment horizontal="center" vertical="top" wrapText="1"/>
    </xf>
    <xf numFmtId="0" fontId="35" fillId="20" borderId="40" xfId="7" applyFont="1" applyFill="1" applyBorder="1" applyAlignment="1">
      <alignment horizontal="center" vertical="top" wrapText="1"/>
    </xf>
    <xf numFmtId="0" fontId="33" fillId="20" borderId="13" xfId="7" applyFont="1" applyFill="1" applyBorder="1" applyAlignment="1">
      <alignment horizontal="center" vertical="top" wrapText="1"/>
    </xf>
    <xf numFmtId="0" fontId="33" fillId="0" borderId="13" xfId="7" applyFont="1" applyFill="1" applyBorder="1" applyAlignment="1">
      <alignment horizontal="center" wrapText="1"/>
    </xf>
    <xf numFmtId="0" fontId="39" fillId="22" borderId="13" xfId="7" applyFont="1" applyFill="1" applyBorder="1" applyAlignment="1">
      <alignment horizontal="center" wrapText="1"/>
    </xf>
    <xf numFmtId="0" fontId="39" fillId="26" borderId="13" xfId="7" applyFont="1" applyFill="1" applyBorder="1" applyAlignment="1">
      <alignment horizontal="center"/>
    </xf>
    <xf numFmtId="0" fontId="39" fillId="21" borderId="13" xfId="7" applyFont="1" applyFill="1" applyBorder="1" applyAlignment="1">
      <alignment horizontal="center"/>
    </xf>
    <xf numFmtId="0" fontId="39" fillId="22" borderId="13" xfId="7" applyFont="1" applyFill="1" applyBorder="1" applyAlignment="1">
      <alignment horizontal="center" vertical="top" wrapText="1"/>
    </xf>
    <xf numFmtId="0" fontId="31" fillId="0" borderId="0" xfId="7" applyAlignment="1">
      <alignment horizontal="left"/>
    </xf>
    <xf numFmtId="0" fontId="39" fillId="20" borderId="13" xfId="7" applyFont="1" applyFill="1" applyBorder="1" applyAlignment="1">
      <alignment horizontal="center" vertical="top"/>
    </xf>
    <xf numFmtId="0" fontId="39" fillId="22" borderId="13" xfId="7" applyFont="1" applyFill="1" applyBorder="1" applyAlignment="1">
      <alignment horizontal="center"/>
    </xf>
    <xf numFmtId="0" fontId="39" fillId="17" borderId="13" xfId="7" applyFont="1" applyFill="1" applyBorder="1" applyAlignment="1">
      <alignment horizontal="center" wrapText="1"/>
    </xf>
    <xf numFmtId="0" fontId="39" fillId="0" borderId="13" xfId="7" applyFont="1" applyFill="1" applyBorder="1" applyAlignment="1">
      <alignment horizontal="center" wrapText="1"/>
    </xf>
    <xf numFmtId="0" fontId="39" fillId="0" borderId="13" xfId="7" applyFont="1" applyFill="1" applyBorder="1" applyAlignment="1">
      <alignment horizontal="center"/>
    </xf>
    <xf numFmtId="0" fontId="39" fillId="11" borderId="13" xfId="7" applyFont="1" applyFill="1" applyBorder="1" applyAlignment="1">
      <alignment horizontal="center" wrapText="1"/>
    </xf>
    <xf numFmtId="0" fontId="40" fillId="0" borderId="13" xfId="7" applyFont="1" applyBorder="1" applyAlignment="1">
      <alignment horizontal="center" vertical="center" textRotation="90" wrapText="1"/>
    </xf>
    <xf numFmtId="0" fontId="39" fillId="0" borderId="13" xfId="7" applyFont="1" applyBorder="1" applyAlignment="1">
      <alignment horizontal="center" vertical="center"/>
    </xf>
    <xf numFmtId="0" fontId="39" fillId="0" borderId="13" xfId="7" applyFont="1" applyBorder="1" applyAlignment="1">
      <alignment horizontal="center" vertical="center" wrapText="1"/>
    </xf>
    <xf numFmtId="0" fontId="40" fillId="20" borderId="44" xfId="7" applyFont="1" applyFill="1" applyBorder="1" applyAlignment="1">
      <alignment horizontal="center" vertical="top" wrapText="1"/>
    </xf>
    <xf numFmtId="0" fontId="40" fillId="20" borderId="43" xfId="7" applyFont="1" applyFill="1" applyBorder="1" applyAlignment="1">
      <alignment horizontal="center" vertical="top" wrapText="1"/>
    </xf>
    <xf numFmtId="0" fontId="40" fillId="20" borderId="41" xfId="7" applyFont="1" applyFill="1" applyBorder="1" applyAlignment="1">
      <alignment horizontal="center" vertical="top" wrapText="1"/>
    </xf>
    <xf numFmtId="0" fontId="40" fillId="20" borderId="40" xfId="7" applyFont="1" applyFill="1" applyBorder="1" applyAlignment="1">
      <alignment horizontal="center" vertical="top" wrapText="1"/>
    </xf>
    <xf numFmtId="0" fontId="33" fillId="0" borderId="13" xfId="7" applyFont="1" applyFill="1" applyBorder="1" applyAlignment="1">
      <alignment horizontal="center"/>
    </xf>
    <xf numFmtId="0" fontId="39" fillId="0" borderId="13" xfId="7" applyFont="1" applyBorder="1" applyAlignment="1">
      <alignment horizontal="left" vertical="top" wrapText="1"/>
    </xf>
    <xf numFmtId="0" fontId="39" fillId="0" borderId="13" xfId="7" applyFont="1" applyBorder="1" applyAlignment="1">
      <alignment horizontal="left" vertical="center" wrapText="1"/>
    </xf>
    <xf numFmtId="164" fontId="9" fillId="0" borderId="1" xfId="9" applyFont="1" applyFill="1" applyBorder="1" applyAlignment="1" applyProtection="1">
      <alignment horizontal="left" wrapText="1"/>
    </xf>
    <xf numFmtId="164" fontId="48" fillId="0" borderId="1" xfId="9" applyFont="1" applyFill="1" applyBorder="1" applyAlignment="1" applyProtection="1">
      <alignment horizontal="center" vertical="top" wrapText="1"/>
    </xf>
    <xf numFmtId="164" fontId="9" fillId="0" borderId="1" xfId="9" applyFont="1" applyFill="1" applyBorder="1" applyAlignment="1" applyProtection="1">
      <alignment horizontal="left" vertical="top" wrapText="1"/>
    </xf>
    <xf numFmtId="164" fontId="45" fillId="0" borderId="1" xfId="9" applyFont="1" applyFill="1" applyBorder="1" applyAlignment="1" applyProtection="1">
      <alignment horizontal="center" vertical="top" wrapText="1"/>
    </xf>
    <xf numFmtId="164" fontId="47" fillId="0" borderId="0" xfId="9" applyFont="1" applyFill="1" applyAlignment="1" applyProtection="1">
      <alignment horizontal="center" wrapText="1"/>
    </xf>
    <xf numFmtId="164" fontId="47" fillId="0" borderId="1" xfId="9" applyFont="1" applyFill="1" applyBorder="1" applyAlignment="1" applyProtection="1">
      <alignment horizontal="center" vertical="top" wrapText="1"/>
    </xf>
    <xf numFmtId="164" fontId="46" fillId="0" borderId="1" xfId="9" applyFont="1" applyFill="1" applyBorder="1" applyAlignment="1" applyProtection="1">
      <alignment horizontal="left" vertical="top" wrapText="1"/>
    </xf>
    <xf numFmtId="164" fontId="46" fillId="3" borderId="1" xfId="9" applyFont="1" applyFill="1" applyBorder="1" applyAlignment="1" applyProtection="1">
      <alignment horizontal="left" vertical="top" wrapText="1"/>
    </xf>
    <xf numFmtId="164" fontId="47" fillId="3" borderId="1" xfId="9" applyFont="1" applyFill="1" applyBorder="1" applyAlignment="1" applyProtection="1">
      <alignment horizontal="center" vertical="top" wrapText="1"/>
    </xf>
    <xf numFmtId="164" fontId="46" fillId="0" borderId="1" xfId="9" applyFont="1" applyFill="1" applyBorder="1" applyAlignment="1" applyProtection="1">
      <alignment horizontal="left"/>
    </xf>
    <xf numFmtId="164" fontId="46" fillId="3" borderId="5" xfId="9" applyFont="1" applyFill="1" applyBorder="1" applyAlignment="1" applyProtection="1">
      <alignment horizontal="left" vertical="top" wrapText="1"/>
    </xf>
    <xf numFmtId="164" fontId="46" fillId="3" borderId="4" xfId="9" applyFont="1" applyFill="1" applyBorder="1" applyAlignment="1" applyProtection="1">
      <alignment horizontal="left" vertical="top" wrapText="1"/>
    </xf>
    <xf numFmtId="164" fontId="46" fillId="3" borderId="3" xfId="9" applyFont="1" applyFill="1" applyBorder="1" applyAlignment="1" applyProtection="1">
      <alignment horizontal="left" vertical="top" wrapText="1"/>
    </xf>
    <xf numFmtId="0" fontId="51" fillId="0" borderId="0" xfId="10" applyAlignment="1">
      <alignment horizontal="center"/>
    </xf>
    <xf numFmtId="0" fontId="52" fillId="0" borderId="0" xfId="10" applyFont="1" applyAlignment="1">
      <alignment horizontal="left" vertical="top" wrapText="1"/>
    </xf>
    <xf numFmtId="0" fontId="52" fillId="0" borderId="13" xfId="10" applyFont="1" applyBorder="1" applyAlignment="1">
      <alignment horizontal="left" vertical="top" wrapText="1"/>
    </xf>
    <xf numFmtId="49" fontId="52" fillId="0" borderId="13" xfId="10" applyNumberFormat="1" applyFont="1" applyBorder="1" applyAlignment="1">
      <alignment horizontal="left" vertical="top" wrapText="1"/>
    </xf>
    <xf numFmtId="0" fontId="58" fillId="0" borderId="19" xfId="10" applyFont="1" applyBorder="1" applyAlignment="1">
      <alignment vertical="top" wrapText="1"/>
    </xf>
    <xf numFmtId="0" fontId="58" fillId="0" borderId="20" xfId="10" applyFont="1" applyBorder="1" applyAlignment="1">
      <alignment vertical="top" wrapText="1"/>
    </xf>
    <xf numFmtId="0" fontId="58" fillId="0" borderId="45" xfId="10" applyFont="1" applyBorder="1" applyAlignment="1">
      <alignment vertical="top" wrapText="1"/>
    </xf>
    <xf numFmtId="0" fontId="39" fillId="0" borderId="19" xfId="10" applyFont="1" applyBorder="1" applyAlignment="1">
      <alignment horizontal="center"/>
    </xf>
    <xf numFmtId="0" fontId="39" fillId="0" borderId="45" xfId="10" applyFont="1" applyBorder="1" applyAlignment="1">
      <alignment horizontal="center"/>
    </xf>
    <xf numFmtId="49" fontId="39" fillId="0" borderId="19" xfId="10" applyNumberFormat="1" applyFont="1" applyBorder="1" applyAlignment="1">
      <alignment horizontal="left" vertical="top" wrapText="1"/>
    </xf>
    <xf numFmtId="49" fontId="39" fillId="0" borderId="20" xfId="10" applyNumberFormat="1" applyFont="1" applyBorder="1" applyAlignment="1">
      <alignment horizontal="left" vertical="top" wrapText="1"/>
    </xf>
    <xf numFmtId="49" fontId="39" fillId="0" borderId="45" xfId="10" applyNumberFormat="1" applyFont="1" applyBorder="1" applyAlignment="1">
      <alignment horizontal="left" vertical="top" wrapText="1"/>
    </xf>
    <xf numFmtId="0" fontId="56" fillId="0" borderId="19" xfId="10" applyFont="1" applyBorder="1" applyAlignment="1">
      <alignment horizontal="left" vertical="top" wrapText="1"/>
    </xf>
    <xf numFmtId="0" fontId="56" fillId="0" borderId="20" xfId="10" applyFont="1" applyBorder="1" applyAlignment="1">
      <alignment horizontal="left" vertical="top" wrapText="1"/>
    </xf>
    <xf numFmtId="0" fontId="56" fillId="0" borderId="45" xfId="10" applyFont="1" applyBorder="1" applyAlignment="1">
      <alignment horizontal="left" vertical="top" wrapText="1"/>
    </xf>
    <xf numFmtId="49" fontId="40" fillId="0" borderId="19" xfId="10" applyNumberFormat="1" applyFont="1" applyBorder="1" applyAlignment="1">
      <alignment horizontal="left" vertical="top" wrapText="1"/>
    </xf>
    <xf numFmtId="49" fontId="40" fillId="0" borderId="20" xfId="10" applyNumberFormat="1" applyFont="1" applyBorder="1" applyAlignment="1">
      <alignment horizontal="left" vertical="top" wrapText="1"/>
    </xf>
    <xf numFmtId="49" fontId="40" fillId="0" borderId="45" xfId="10" applyNumberFormat="1" applyFont="1" applyBorder="1" applyAlignment="1">
      <alignment horizontal="left" vertical="top" wrapText="1"/>
    </xf>
    <xf numFmtId="0" fontId="40" fillId="0" borderId="19" xfId="10" applyFont="1" applyBorder="1" applyAlignment="1">
      <alignment horizontal="center" vertical="top"/>
    </xf>
    <xf numFmtId="0" fontId="40" fillId="0" borderId="45" xfId="10" applyFont="1" applyBorder="1" applyAlignment="1">
      <alignment horizontal="center" vertical="top"/>
    </xf>
    <xf numFmtId="0" fontId="58" fillId="0" borderId="19" xfId="10" applyFont="1" applyBorder="1" applyAlignment="1">
      <alignment horizontal="left" vertical="top" wrapText="1"/>
    </xf>
    <xf numFmtId="0" fontId="58" fillId="0" borderId="20" xfId="10" applyFont="1" applyBorder="1" applyAlignment="1">
      <alignment horizontal="left" vertical="top" wrapText="1"/>
    </xf>
    <xf numFmtId="0" fontId="58" fillId="0" borderId="45" xfId="10" applyFont="1" applyBorder="1" applyAlignment="1">
      <alignment horizontal="left" vertical="top" wrapText="1"/>
    </xf>
    <xf numFmtId="0" fontId="39" fillId="0" borderId="19" xfId="10" applyFont="1" applyBorder="1" applyAlignment="1">
      <alignment horizontal="center" vertical="top"/>
    </xf>
    <xf numFmtId="0" fontId="39" fillId="0" borderId="45" xfId="10" applyFont="1" applyBorder="1" applyAlignment="1">
      <alignment horizontal="center" vertical="top"/>
    </xf>
    <xf numFmtId="0" fontId="53" fillId="0" borderId="13" xfId="10" applyFont="1" applyBorder="1" applyAlignment="1">
      <alignment horizontal="center" vertical="center"/>
    </xf>
    <xf numFmtId="0" fontId="54" fillId="0" borderId="0" xfId="10" applyFont="1" applyAlignment="1">
      <alignment horizontal="left" vertical="top" wrapText="1"/>
    </xf>
    <xf numFmtId="0" fontId="52" fillId="0" borderId="13" xfId="10" applyFont="1" applyBorder="1" applyAlignment="1">
      <alignment horizontal="center" wrapText="1"/>
    </xf>
    <xf numFmtId="0" fontId="52" fillId="0" borderId="13" xfId="10" applyFont="1" applyBorder="1" applyAlignment="1">
      <alignment horizontal="center" vertical="top"/>
    </xf>
    <xf numFmtId="49" fontId="52" fillId="0" borderId="0" xfId="10" applyNumberFormat="1" applyFont="1" applyAlignment="1">
      <alignment horizontal="left" vertical="top" wrapText="1"/>
    </xf>
    <xf numFmtId="49" fontId="40" fillId="0" borderId="13" xfId="10" applyNumberFormat="1" applyFont="1" applyBorder="1" applyAlignment="1">
      <alignment horizontal="left" vertical="top" wrapText="1"/>
    </xf>
    <xf numFmtId="0" fontId="56" fillId="0" borderId="13" xfId="10" applyFont="1" applyBorder="1" applyAlignment="1">
      <alignment horizontal="left" vertical="top" wrapText="1"/>
    </xf>
    <xf numFmtId="0" fontId="40" fillId="0" borderId="13" xfId="10" applyFont="1" applyBorder="1" applyAlignment="1">
      <alignment horizontal="center" vertical="top"/>
    </xf>
    <xf numFmtId="49" fontId="39" fillId="0" borderId="13" xfId="10" applyNumberFormat="1" applyFont="1" applyBorder="1" applyAlignment="1">
      <alignment horizontal="left" vertical="top" wrapText="1"/>
    </xf>
    <xf numFmtId="0" fontId="58" fillId="0" borderId="13" xfId="10" applyFont="1" applyBorder="1" applyAlignment="1">
      <alignment horizontal="left" vertical="top" wrapText="1"/>
    </xf>
    <xf numFmtId="0" fontId="39" fillId="0" borderId="13" xfId="10" applyFont="1" applyBorder="1" applyAlignment="1">
      <alignment horizontal="center" vertical="top"/>
    </xf>
    <xf numFmtId="0" fontId="39" fillId="0" borderId="19" xfId="10" applyFont="1" applyBorder="1" applyAlignment="1">
      <alignment horizontal="left"/>
    </xf>
    <xf numFmtId="0" fontId="39" fillId="0" borderId="20" xfId="10" applyFont="1" applyBorder="1" applyAlignment="1">
      <alignment horizontal="left"/>
    </xf>
    <xf numFmtId="0" fontId="39" fillId="0" borderId="45" xfId="10" applyFont="1" applyBorder="1" applyAlignment="1">
      <alignment horizontal="left"/>
    </xf>
    <xf numFmtId="0" fontId="41" fillId="0" borderId="19" xfId="10" applyFont="1" applyBorder="1" applyAlignment="1">
      <alignment horizontal="center"/>
    </xf>
    <xf numFmtId="0" fontId="41" fillId="0" borderId="45" xfId="10" applyFont="1" applyBorder="1" applyAlignment="1">
      <alignment horizontal="center"/>
    </xf>
    <xf numFmtId="0" fontId="39" fillId="0" borderId="13" xfId="10" applyFont="1" applyBorder="1" applyAlignment="1">
      <alignment horizontal="left"/>
    </xf>
    <xf numFmtId="0" fontId="39" fillId="0" borderId="13" xfId="10" applyFont="1" applyBorder="1" applyAlignment="1">
      <alignment horizontal="center"/>
    </xf>
    <xf numFmtId="0" fontId="40" fillId="0" borderId="13" xfId="10" applyFont="1" applyBorder="1" applyAlignment="1">
      <alignment horizontal="left" vertical="top"/>
    </xf>
    <xf numFmtId="0" fontId="40" fillId="0" borderId="13" xfId="10" applyFont="1" applyBorder="1" applyAlignment="1">
      <alignment horizontal="center"/>
    </xf>
    <xf numFmtId="49" fontId="39" fillId="0" borderId="13" xfId="10" applyNumberFormat="1" applyFont="1" applyBorder="1" applyAlignment="1">
      <alignment vertical="top" wrapText="1"/>
    </xf>
    <xf numFmtId="0" fontId="58" fillId="0" borderId="13" xfId="10" applyFont="1" applyBorder="1" applyAlignment="1">
      <alignment vertical="top" wrapText="1"/>
    </xf>
    <xf numFmtId="49" fontId="40" fillId="0" borderId="13" xfId="10" applyNumberFormat="1" applyFont="1" applyBorder="1" applyAlignment="1">
      <alignment horizontal="center" vertical="center" wrapText="1"/>
    </xf>
    <xf numFmtId="49" fontId="40" fillId="0" borderId="13" xfId="10" applyNumberFormat="1" applyFont="1" applyBorder="1" applyAlignment="1">
      <alignment horizontal="center" wrapText="1"/>
    </xf>
    <xf numFmtId="49" fontId="40" fillId="0" borderId="13" xfId="10" applyNumberFormat="1" applyFont="1" applyBorder="1" applyAlignment="1">
      <alignment horizontal="center"/>
    </xf>
    <xf numFmtId="0" fontId="40" fillId="0" borderId="13" xfId="10" applyFont="1" applyBorder="1" applyAlignment="1">
      <alignment horizontal="center" wrapText="1"/>
    </xf>
    <xf numFmtId="0" fontId="60" fillId="0" borderId="0" xfId="10" applyFont="1" applyAlignment="1">
      <alignment horizontal="left" vertical="top" wrapText="1"/>
    </xf>
    <xf numFmtId="49" fontId="58" fillId="0" borderId="0" xfId="10" applyNumberFormat="1" applyFont="1" applyAlignment="1">
      <alignment horizontal="left" vertical="top" wrapText="1"/>
    </xf>
    <xf numFmtId="49" fontId="53" fillId="0" borderId="0" xfId="10" applyNumberFormat="1" applyFont="1" applyAlignment="1">
      <alignment horizontal="center" vertical="center"/>
    </xf>
    <xf numFmtId="0" fontId="52" fillId="0" borderId="13" xfId="10" applyFont="1" applyBorder="1" applyAlignment="1">
      <alignment vertical="top"/>
    </xf>
    <xf numFmtId="0" fontId="52" fillId="0" borderId="19" xfId="10" applyFont="1" applyBorder="1" applyAlignment="1">
      <alignment horizontal="center"/>
    </xf>
    <xf numFmtId="0" fontId="52" fillId="0" borderId="20" xfId="10" applyFont="1" applyBorder="1" applyAlignment="1">
      <alignment horizontal="center"/>
    </xf>
    <xf numFmtId="0" fontId="52" fillId="0" borderId="45" xfId="10" applyFont="1" applyBorder="1" applyAlignment="1">
      <alignment horizontal="center"/>
    </xf>
    <xf numFmtId="0" fontId="53" fillId="0" borderId="19" xfId="10" applyFont="1" applyBorder="1" applyAlignment="1">
      <alignment horizontal="center"/>
    </xf>
    <xf numFmtId="0" fontId="53" fillId="0" borderId="20" xfId="10" applyFont="1" applyBorder="1" applyAlignment="1">
      <alignment horizontal="center"/>
    </xf>
    <xf numFmtId="0" fontId="53" fillId="0" borderId="45" xfId="10" applyFont="1" applyBorder="1" applyAlignment="1">
      <alignment horizontal="center"/>
    </xf>
    <xf numFmtId="0" fontId="52" fillId="0" borderId="19" xfId="10" applyFont="1" applyBorder="1" applyAlignment="1">
      <alignment horizontal="left" vertical="top"/>
    </xf>
    <xf numFmtId="0" fontId="52" fillId="0" borderId="20" xfId="10" applyFont="1" applyBorder="1" applyAlignment="1">
      <alignment horizontal="left" vertical="top"/>
    </xf>
    <xf numFmtId="0" fontId="52" fillId="0" borderId="45" xfId="10" applyFont="1" applyBorder="1" applyAlignment="1">
      <alignment horizontal="left" vertical="top"/>
    </xf>
    <xf numFmtId="49" fontId="52" fillId="0" borderId="13" xfId="10" applyNumberFormat="1" applyFont="1" applyBorder="1" applyAlignment="1">
      <alignment vertical="top"/>
    </xf>
    <xf numFmtId="49" fontId="52" fillId="0" borderId="0" xfId="10" applyNumberFormat="1" applyFont="1" applyAlignment="1">
      <alignment horizontal="right"/>
    </xf>
    <xf numFmtId="49" fontId="53" fillId="0" borderId="0" xfId="10" applyNumberFormat="1" applyFont="1" applyAlignment="1">
      <alignment horizontal="center" vertical="top" wrapText="1"/>
    </xf>
    <xf numFmtId="0" fontId="52" fillId="0" borderId="44" xfId="10" applyFont="1" applyBorder="1" applyAlignment="1">
      <alignment horizontal="center" vertical="top" wrapText="1"/>
    </xf>
    <xf numFmtId="0" fontId="52" fillId="0" borderId="43" xfId="10" applyFont="1" applyBorder="1" applyAlignment="1">
      <alignment horizontal="center" vertical="top" wrapText="1"/>
    </xf>
    <xf numFmtId="0" fontId="52" fillId="0" borderId="46" xfId="10" applyFont="1" applyBorder="1" applyAlignment="1">
      <alignment horizontal="center" vertical="top" wrapText="1"/>
    </xf>
    <xf numFmtId="0" fontId="52" fillId="0" borderId="41" xfId="10" applyFont="1" applyBorder="1" applyAlignment="1">
      <alignment horizontal="center" vertical="top" wrapText="1"/>
    </xf>
    <xf numFmtId="0" fontId="52" fillId="0" borderId="40" xfId="10" applyFont="1" applyBorder="1" applyAlignment="1">
      <alignment horizontal="center" vertical="top" wrapText="1"/>
    </xf>
    <xf numFmtId="0" fontId="52" fillId="0" borderId="47" xfId="10" applyFont="1" applyBorder="1" applyAlignment="1">
      <alignment horizontal="center" vertical="top" wrapText="1"/>
    </xf>
    <xf numFmtId="0" fontId="52" fillId="0" borderId="19" xfId="10" applyFont="1" applyBorder="1" applyAlignment="1">
      <alignment horizontal="center" vertical="center"/>
    </xf>
    <xf numFmtId="0" fontId="52" fillId="0" borderId="20" xfId="10" applyFont="1" applyBorder="1" applyAlignment="1">
      <alignment horizontal="center" vertical="center"/>
    </xf>
    <xf numFmtId="0" fontId="52" fillId="0" borderId="45" xfId="10" applyFont="1" applyBorder="1" applyAlignment="1">
      <alignment horizontal="center" vertical="center"/>
    </xf>
    <xf numFmtId="49" fontId="53" fillId="0" borderId="0" xfId="10" applyNumberFormat="1" applyFont="1" applyAlignment="1">
      <alignment horizontal="center" vertical="top"/>
    </xf>
    <xf numFmtId="49" fontId="52" fillId="0" borderId="0" xfId="10" applyNumberFormat="1" applyFont="1" applyAlignment="1">
      <alignment horizontal="left" vertical="top"/>
    </xf>
    <xf numFmtId="0" fontId="57" fillId="0" borderId="0" xfId="10" applyFont="1" applyAlignment="1">
      <alignment horizontal="center" vertical="top"/>
    </xf>
    <xf numFmtId="0" fontId="53" fillId="0" borderId="0" xfId="10" applyFont="1" applyAlignment="1">
      <alignment horizontal="center" vertical="center"/>
    </xf>
    <xf numFmtId="0" fontId="55" fillId="0" borderId="0" xfId="10" applyFont="1" applyAlignment="1">
      <alignment horizontal="center" vertical="top" wrapText="1"/>
    </xf>
    <xf numFmtId="0" fontId="53" fillId="0" borderId="0" xfId="10" applyFont="1" applyAlignment="1">
      <alignment horizontal="left" vertical="top"/>
    </xf>
    <xf numFmtId="0" fontId="52" fillId="0" borderId="0" xfId="10" applyFont="1" applyAlignment="1">
      <alignment horizontal="left" vertical="top"/>
    </xf>
    <xf numFmtId="49" fontId="40" fillId="0" borderId="19" xfId="10" applyNumberFormat="1" applyFont="1" applyBorder="1" applyAlignment="1">
      <alignment horizontal="left" vertical="center" wrapText="1"/>
    </xf>
    <xf numFmtId="49" fontId="40" fillId="0" borderId="20" xfId="10" applyNumberFormat="1" applyFont="1" applyBorder="1" applyAlignment="1">
      <alignment horizontal="left" vertical="center" wrapText="1"/>
    </xf>
    <xf numFmtId="49" fontId="40" fillId="0" borderId="45" xfId="10" applyNumberFormat="1" applyFont="1" applyBorder="1" applyAlignment="1">
      <alignment horizontal="left" vertical="center" wrapText="1"/>
    </xf>
    <xf numFmtId="49" fontId="40" fillId="0" borderId="19" xfId="10" applyNumberFormat="1" applyFont="1" applyBorder="1" applyAlignment="1">
      <alignment horizontal="left" wrapText="1"/>
    </xf>
    <xf numFmtId="49" fontId="40" fillId="0" borderId="20" xfId="10" applyNumberFormat="1" applyFont="1" applyBorder="1" applyAlignment="1">
      <alignment horizontal="left" wrapText="1"/>
    </xf>
    <xf numFmtId="49" fontId="40" fillId="0" borderId="45" xfId="10" applyNumberFormat="1" applyFont="1" applyBorder="1" applyAlignment="1">
      <alignment horizontal="left" wrapText="1"/>
    </xf>
    <xf numFmtId="49" fontId="39" fillId="0" borderId="19" xfId="10" applyNumberFormat="1" applyFont="1" applyBorder="1" applyAlignment="1">
      <alignment horizontal="left" vertical="center" wrapText="1"/>
    </xf>
    <xf numFmtId="49" fontId="39" fillId="0" borderId="20" xfId="10" applyNumberFormat="1" applyFont="1" applyBorder="1" applyAlignment="1">
      <alignment horizontal="left" vertical="center" wrapText="1"/>
    </xf>
    <xf numFmtId="49" fontId="39" fillId="0" borderId="45" xfId="10" applyNumberFormat="1" applyFont="1" applyBorder="1" applyAlignment="1">
      <alignment horizontal="left" vertical="center" wrapText="1"/>
    </xf>
    <xf numFmtId="49" fontId="39" fillId="0" borderId="19" xfId="10" applyNumberFormat="1" applyFont="1" applyBorder="1" applyAlignment="1">
      <alignment horizontal="left" wrapText="1"/>
    </xf>
    <xf numFmtId="49" fontId="39" fillId="0" borderId="20" xfId="10" applyNumberFormat="1" applyFont="1" applyBorder="1" applyAlignment="1">
      <alignment horizontal="left" wrapText="1"/>
    </xf>
    <xf numFmtId="49" fontId="39" fillId="0" borderId="45" xfId="10" applyNumberFormat="1" applyFont="1" applyBorder="1" applyAlignment="1">
      <alignment horizontal="left" wrapText="1"/>
    </xf>
    <xf numFmtId="0" fontId="40" fillId="0" borderId="19" xfId="10" applyFont="1" applyBorder="1" applyAlignment="1">
      <alignment horizontal="center" wrapText="1"/>
    </xf>
    <xf numFmtId="0" fontId="40" fillId="0" borderId="45" xfId="10" applyFont="1" applyBorder="1" applyAlignment="1">
      <alignment horizontal="center" wrapText="1"/>
    </xf>
    <xf numFmtId="0" fontId="39" fillId="0" borderId="19" xfId="10" applyFont="1" applyBorder="1" applyAlignment="1">
      <alignment horizontal="center" wrapText="1"/>
    </xf>
    <xf numFmtId="0" fontId="39" fillId="0" borderId="45" xfId="10" applyFont="1" applyBorder="1" applyAlignment="1">
      <alignment horizontal="center" wrapText="1"/>
    </xf>
    <xf numFmtId="0" fontId="40" fillId="0" borderId="13" xfId="10" applyFont="1" applyBorder="1" applyAlignment="1">
      <alignment horizontal="left"/>
    </xf>
    <xf numFmtId="0" fontId="59" fillId="0" borderId="13" xfId="10" applyFont="1" applyBorder="1" applyAlignment="1">
      <alignment horizontal="center" vertical="top"/>
    </xf>
  </cellXfs>
  <cellStyles count="11">
    <cellStyle name="Excel Built-in Normal" xfId="1"/>
    <cellStyle name="Excel Built-in Normal 2" xfId="9"/>
    <cellStyle name="Heading" xfId="2"/>
    <cellStyle name="Heading1" xfId="3"/>
    <cellStyle name="Result" xfId="4"/>
    <cellStyle name="Result2" xfId="5"/>
    <cellStyle name="Обычный" xfId="0" builtinId="0" customBuiltin="1"/>
    <cellStyle name="Обычный 2" xfId="6"/>
    <cellStyle name="Обычный 3" xfId="7"/>
    <cellStyle name="Обычный 4" xfId="8"/>
    <cellStyle name="Обычный 5" xfId="10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54</xdr:col>
      <xdr:colOff>16933</xdr:colOff>
      <xdr:row>33</xdr:row>
      <xdr:rowOff>68603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1472765" y="-1472765"/>
          <a:ext cx="7112869" cy="10058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27"/>
  <sheetViews>
    <sheetView tabSelected="1" zoomScale="90" zoomScaleNormal="90" workbookViewId="0">
      <selection activeCell="BE15" sqref="BE15"/>
    </sheetView>
  </sheetViews>
  <sheetFormatPr defaultRowHeight="12.75" x14ac:dyDescent="0.2"/>
  <cols>
    <col min="1" max="1" width="2.25" style="218" customWidth="1"/>
    <col min="2" max="2" width="1.875" style="218" customWidth="1"/>
    <col min="3" max="3" width="2.375" style="218" customWidth="1"/>
    <col min="4" max="4" width="2.625" style="218" customWidth="1"/>
    <col min="5" max="6" width="2.375" style="218" customWidth="1"/>
    <col min="7" max="7" width="2.5" style="218" customWidth="1"/>
    <col min="8" max="8" width="2.25" style="218" customWidth="1"/>
    <col min="9" max="9" width="2.375" style="218" customWidth="1"/>
    <col min="10" max="10" width="2.25" style="218" customWidth="1"/>
    <col min="11" max="12" width="2.375" style="218" customWidth="1"/>
    <col min="13" max="13" width="2.5" style="218" customWidth="1"/>
    <col min="14" max="14" width="2.375" style="218" customWidth="1"/>
    <col min="15" max="15" width="2.25" style="218" customWidth="1"/>
    <col min="16" max="16" width="2.375" style="218" customWidth="1"/>
    <col min="17" max="18" width="2.5" style="218" customWidth="1"/>
    <col min="19" max="19" width="2.375" style="218" customWidth="1"/>
    <col min="20" max="20" width="2.25" style="218" customWidth="1"/>
    <col min="21" max="22" width="2.375" style="218" customWidth="1"/>
    <col min="23" max="23" width="2.25" style="218" customWidth="1"/>
    <col min="24" max="24" width="2.625" style="218" customWidth="1"/>
    <col min="25" max="26" width="2.375" style="218" customWidth="1"/>
    <col min="27" max="27" width="2.5" style="218" customWidth="1"/>
    <col min="28" max="28" width="2.625" style="218" customWidth="1"/>
    <col min="29" max="29" width="2.125" style="218" customWidth="1"/>
    <col min="30" max="30" width="2.5" style="218" customWidth="1"/>
    <col min="31" max="32" width="2.625" style="218" customWidth="1"/>
    <col min="33" max="33" width="2.375" style="218" customWidth="1"/>
    <col min="34" max="34" width="2.625" style="218" customWidth="1"/>
    <col min="35" max="35" width="2.5" style="218" customWidth="1"/>
    <col min="36" max="36" width="2.25" style="218" customWidth="1"/>
    <col min="37" max="37" width="2.375" style="218" customWidth="1"/>
    <col min="38" max="38" width="2.25" style="218" customWidth="1"/>
    <col min="39" max="39" width="2.625" style="218" customWidth="1"/>
    <col min="40" max="40" width="2.375" style="218" customWidth="1"/>
    <col min="41" max="41" width="2.125" style="218" customWidth="1"/>
    <col min="42" max="42" width="2.375" style="218" customWidth="1"/>
    <col min="43" max="43" width="2.5" style="218" customWidth="1"/>
    <col min="44" max="44" width="2.375" style="218" customWidth="1"/>
    <col min="45" max="45" width="2.25" style="218" customWidth="1"/>
    <col min="46" max="46" width="2.375" style="218" customWidth="1"/>
    <col min="47" max="50" width="2.625" style="218" customWidth="1"/>
    <col min="51" max="51" width="2.75" style="218" customWidth="1"/>
    <col min="52" max="52" width="2.625" style="218" customWidth="1"/>
    <col min="53" max="53" width="2.375" style="218" customWidth="1"/>
    <col min="54" max="54" width="3" style="218" customWidth="1"/>
    <col min="55" max="256" width="9" style="218"/>
    <col min="257" max="257" width="2.25" style="218" customWidth="1"/>
    <col min="258" max="258" width="1.875" style="218" customWidth="1"/>
    <col min="259" max="259" width="2.375" style="218" customWidth="1"/>
    <col min="260" max="260" width="2.625" style="218" customWidth="1"/>
    <col min="261" max="262" width="2.375" style="218" customWidth="1"/>
    <col min="263" max="263" width="2.5" style="218" customWidth="1"/>
    <col min="264" max="264" width="2.25" style="218" customWidth="1"/>
    <col min="265" max="265" width="2.375" style="218" customWidth="1"/>
    <col min="266" max="266" width="2.25" style="218" customWidth="1"/>
    <col min="267" max="268" width="2.375" style="218" customWidth="1"/>
    <col min="269" max="269" width="2.5" style="218" customWidth="1"/>
    <col min="270" max="270" width="2.375" style="218" customWidth="1"/>
    <col min="271" max="271" width="2.25" style="218" customWidth="1"/>
    <col min="272" max="272" width="2.375" style="218" customWidth="1"/>
    <col min="273" max="274" width="2.5" style="218" customWidth="1"/>
    <col min="275" max="275" width="2.375" style="218" customWidth="1"/>
    <col min="276" max="276" width="2.25" style="218" customWidth="1"/>
    <col min="277" max="278" width="2.375" style="218" customWidth="1"/>
    <col min="279" max="279" width="2.25" style="218" customWidth="1"/>
    <col min="280" max="280" width="2.625" style="218" customWidth="1"/>
    <col min="281" max="282" width="2.375" style="218" customWidth="1"/>
    <col min="283" max="283" width="2.5" style="218" customWidth="1"/>
    <col min="284" max="284" width="2.625" style="218" customWidth="1"/>
    <col min="285" max="285" width="2.125" style="218" customWidth="1"/>
    <col min="286" max="286" width="2.5" style="218" customWidth="1"/>
    <col min="287" max="288" width="2.625" style="218" customWidth="1"/>
    <col min="289" max="289" width="2.375" style="218" customWidth="1"/>
    <col min="290" max="290" width="2.625" style="218" customWidth="1"/>
    <col min="291" max="291" width="2.5" style="218" customWidth="1"/>
    <col min="292" max="292" width="2.25" style="218" customWidth="1"/>
    <col min="293" max="293" width="2.375" style="218" customWidth="1"/>
    <col min="294" max="294" width="2.25" style="218" customWidth="1"/>
    <col min="295" max="295" width="2.625" style="218" customWidth="1"/>
    <col min="296" max="296" width="2.375" style="218" customWidth="1"/>
    <col min="297" max="297" width="2.125" style="218" customWidth="1"/>
    <col min="298" max="298" width="2.375" style="218" customWidth="1"/>
    <col min="299" max="299" width="2.5" style="218" customWidth="1"/>
    <col min="300" max="300" width="2.375" style="218" customWidth="1"/>
    <col min="301" max="301" width="2.25" style="218" customWidth="1"/>
    <col min="302" max="302" width="2.375" style="218" customWidth="1"/>
    <col min="303" max="306" width="2.625" style="218" customWidth="1"/>
    <col min="307" max="307" width="2.75" style="218" customWidth="1"/>
    <col min="308" max="308" width="2.625" style="218" customWidth="1"/>
    <col min="309" max="309" width="2.375" style="218" customWidth="1"/>
    <col min="310" max="310" width="3" style="218" customWidth="1"/>
    <col min="311" max="512" width="9" style="218"/>
    <col min="513" max="513" width="2.25" style="218" customWidth="1"/>
    <col min="514" max="514" width="1.875" style="218" customWidth="1"/>
    <col min="515" max="515" width="2.375" style="218" customWidth="1"/>
    <col min="516" max="516" width="2.625" style="218" customWidth="1"/>
    <col min="517" max="518" width="2.375" style="218" customWidth="1"/>
    <col min="519" max="519" width="2.5" style="218" customWidth="1"/>
    <col min="520" max="520" width="2.25" style="218" customWidth="1"/>
    <col min="521" max="521" width="2.375" style="218" customWidth="1"/>
    <col min="522" max="522" width="2.25" style="218" customWidth="1"/>
    <col min="523" max="524" width="2.375" style="218" customWidth="1"/>
    <col min="525" max="525" width="2.5" style="218" customWidth="1"/>
    <col min="526" max="526" width="2.375" style="218" customWidth="1"/>
    <col min="527" max="527" width="2.25" style="218" customWidth="1"/>
    <col min="528" max="528" width="2.375" style="218" customWidth="1"/>
    <col min="529" max="530" width="2.5" style="218" customWidth="1"/>
    <col min="531" max="531" width="2.375" style="218" customWidth="1"/>
    <col min="532" max="532" width="2.25" style="218" customWidth="1"/>
    <col min="533" max="534" width="2.375" style="218" customWidth="1"/>
    <col min="535" max="535" width="2.25" style="218" customWidth="1"/>
    <col min="536" max="536" width="2.625" style="218" customWidth="1"/>
    <col min="537" max="538" width="2.375" style="218" customWidth="1"/>
    <col min="539" max="539" width="2.5" style="218" customWidth="1"/>
    <col min="540" max="540" width="2.625" style="218" customWidth="1"/>
    <col min="541" max="541" width="2.125" style="218" customWidth="1"/>
    <col min="542" max="542" width="2.5" style="218" customWidth="1"/>
    <col min="543" max="544" width="2.625" style="218" customWidth="1"/>
    <col min="545" max="545" width="2.375" style="218" customWidth="1"/>
    <col min="546" max="546" width="2.625" style="218" customWidth="1"/>
    <col min="547" max="547" width="2.5" style="218" customWidth="1"/>
    <col min="548" max="548" width="2.25" style="218" customWidth="1"/>
    <col min="549" max="549" width="2.375" style="218" customWidth="1"/>
    <col min="550" max="550" width="2.25" style="218" customWidth="1"/>
    <col min="551" max="551" width="2.625" style="218" customWidth="1"/>
    <col min="552" max="552" width="2.375" style="218" customWidth="1"/>
    <col min="553" max="553" width="2.125" style="218" customWidth="1"/>
    <col min="554" max="554" width="2.375" style="218" customWidth="1"/>
    <col min="555" max="555" width="2.5" style="218" customWidth="1"/>
    <col min="556" max="556" width="2.375" style="218" customWidth="1"/>
    <col min="557" max="557" width="2.25" style="218" customWidth="1"/>
    <col min="558" max="558" width="2.375" style="218" customWidth="1"/>
    <col min="559" max="562" width="2.625" style="218" customWidth="1"/>
    <col min="563" max="563" width="2.75" style="218" customWidth="1"/>
    <col min="564" max="564" width="2.625" style="218" customWidth="1"/>
    <col min="565" max="565" width="2.375" style="218" customWidth="1"/>
    <col min="566" max="566" width="3" style="218" customWidth="1"/>
    <col min="567" max="768" width="9" style="218"/>
    <col min="769" max="769" width="2.25" style="218" customWidth="1"/>
    <col min="770" max="770" width="1.875" style="218" customWidth="1"/>
    <col min="771" max="771" width="2.375" style="218" customWidth="1"/>
    <col min="772" max="772" width="2.625" style="218" customWidth="1"/>
    <col min="773" max="774" width="2.375" style="218" customWidth="1"/>
    <col min="775" max="775" width="2.5" style="218" customWidth="1"/>
    <col min="776" max="776" width="2.25" style="218" customWidth="1"/>
    <col min="777" max="777" width="2.375" style="218" customWidth="1"/>
    <col min="778" max="778" width="2.25" style="218" customWidth="1"/>
    <col min="779" max="780" width="2.375" style="218" customWidth="1"/>
    <col min="781" max="781" width="2.5" style="218" customWidth="1"/>
    <col min="782" max="782" width="2.375" style="218" customWidth="1"/>
    <col min="783" max="783" width="2.25" style="218" customWidth="1"/>
    <col min="784" max="784" width="2.375" style="218" customWidth="1"/>
    <col min="785" max="786" width="2.5" style="218" customWidth="1"/>
    <col min="787" max="787" width="2.375" style="218" customWidth="1"/>
    <col min="788" max="788" width="2.25" style="218" customWidth="1"/>
    <col min="789" max="790" width="2.375" style="218" customWidth="1"/>
    <col min="791" max="791" width="2.25" style="218" customWidth="1"/>
    <col min="792" max="792" width="2.625" style="218" customWidth="1"/>
    <col min="793" max="794" width="2.375" style="218" customWidth="1"/>
    <col min="795" max="795" width="2.5" style="218" customWidth="1"/>
    <col min="796" max="796" width="2.625" style="218" customWidth="1"/>
    <col min="797" max="797" width="2.125" style="218" customWidth="1"/>
    <col min="798" max="798" width="2.5" style="218" customWidth="1"/>
    <col min="799" max="800" width="2.625" style="218" customWidth="1"/>
    <col min="801" max="801" width="2.375" style="218" customWidth="1"/>
    <col min="802" max="802" width="2.625" style="218" customWidth="1"/>
    <col min="803" max="803" width="2.5" style="218" customWidth="1"/>
    <col min="804" max="804" width="2.25" style="218" customWidth="1"/>
    <col min="805" max="805" width="2.375" style="218" customWidth="1"/>
    <col min="806" max="806" width="2.25" style="218" customWidth="1"/>
    <col min="807" max="807" width="2.625" style="218" customWidth="1"/>
    <col min="808" max="808" width="2.375" style="218" customWidth="1"/>
    <col min="809" max="809" width="2.125" style="218" customWidth="1"/>
    <col min="810" max="810" width="2.375" style="218" customWidth="1"/>
    <col min="811" max="811" width="2.5" style="218" customWidth="1"/>
    <col min="812" max="812" width="2.375" style="218" customWidth="1"/>
    <col min="813" max="813" width="2.25" style="218" customWidth="1"/>
    <col min="814" max="814" width="2.375" style="218" customWidth="1"/>
    <col min="815" max="818" width="2.625" style="218" customWidth="1"/>
    <col min="819" max="819" width="2.75" style="218" customWidth="1"/>
    <col min="820" max="820" width="2.625" style="218" customWidth="1"/>
    <col min="821" max="821" width="2.375" style="218" customWidth="1"/>
    <col min="822" max="822" width="3" style="218" customWidth="1"/>
    <col min="823" max="1024" width="9" style="218"/>
    <col min="1025" max="1025" width="2.25" style="218" customWidth="1"/>
    <col min="1026" max="1026" width="1.875" style="218" customWidth="1"/>
    <col min="1027" max="1027" width="2.375" style="218" customWidth="1"/>
    <col min="1028" max="1028" width="2.625" style="218" customWidth="1"/>
    <col min="1029" max="1030" width="2.375" style="218" customWidth="1"/>
    <col min="1031" max="1031" width="2.5" style="218" customWidth="1"/>
    <col min="1032" max="1032" width="2.25" style="218" customWidth="1"/>
    <col min="1033" max="1033" width="2.375" style="218" customWidth="1"/>
    <col min="1034" max="1034" width="2.25" style="218" customWidth="1"/>
    <col min="1035" max="1036" width="2.375" style="218" customWidth="1"/>
    <col min="1037" max="1037" width="2.5" style="218" customWidth="1"/>
    <col min="1038" max="1038" width="2.375" style="218" customWidth="1"/>
    <col min="1039" max="1039" width="2.25" style="218" customWidth="1"/>
    <col min="1040" max="1040" width="2.375" style="218" customWidth="1"/>
    <col min="1041" max="1042" width="2.5" style="218" customWidth="1"/>
    <col min="1043" max="1043" width="2.375" style="218" customWidth="1"/>
    <col min="1044" max="1044" width="2.25" style="218" customWidth="1"/>
    <col min="1045" max="1046" width="2.375" style="218" customWidth="1"/>
    <col min="1047" max="1047" width="2.25" style="218" customWidth="1"/>
    <col min="1048" max="1048" width="2.625" style="218" customWidth="1"/>
    <col min="1049" max="1050" width="2.375" style="218" customWidth="1"/>
    <col min="1051" max="1051" width="2.5" style="218" customWidth="1"/>
    <col min="1052" max="1052" width="2.625" style="218" customWidth="1"/>
    <col min="1053" max="1053" width="2.125" style="218" customWidth="1"/>
    <col min="1054" max="1054" width="2.5" style="218" customWidth="1"/>
    <col min="1055" max="1056" width="2.625" style="218" customWidth="1"/>
    <col min="1057" max="1057" width="2.375" style="218" customWidth="1"/>
    <col min="1058" max="1058" width="2.625" style="218" customWidth="1"/>
    <col min="1059" max="1059" width="2.5" style="218" customWidth="1"/>
    <col min="1060" max="1060" width="2.25" style="218" customWidth="1"/>
    <col min="1061" max="1061" width="2.375" style="218" customWidth="1"/>
    <col min="1062" max="1062" width="2.25" style="218" customWidth="1"/>
    <col min="1063" max="1063" width="2.625" style="218" customWidth="1"/>
    <col min="1064" max="1064" width="2.375" style="218" customWidth="1"/>
    <col min="1065" max="1065" width="2.125" style="218" customWidth="1"/>
    <col min="1066" max="1066" width="2.375" style="218" customWidth="1"/>
    <col min="1067" max="1067" width="2.5" style="218" customWidth="1"/>
    <col min="1068" max="1068" width="2.375" style="218" customWidth="1"/>
    <col min="1069" max="1069" width="2.25" style="218" customWidth="1"/>
    <col min="1070" max="1070" width="2.375" style="218" customWidth="1"/>
    <col min="1071" max="1074" width="2.625" style="218" customWidth="1"/>
    <col min="1075" max="1075" width="2.75" style="218" customWidth="1"/>
    <col min="1076" max="1076" width="2.625" style="218" customWidth="1"/>
    <col min="1077" max="1077" width="2.375" style="218" customWidth="1"/>
    <col min="1078" max="1078" width="3" style="218" customWidth="1"/>
    <col min="1079" max="1280" width="9" style="218"/>
    <col min="1281" max="1281" width="2.25" style="218" customWidth="1"/>
    <col min="1282" max="1282" width="1.875" style="218" customWidth="1"/>
    <col min="1283" max="1283" width="2.375" style="218" customWidth="1"/>
    <col min="1284" max="1284" width="2.625" style="218" customWidth="1"/>
    <col min="1285" max="1286" width="2.375" style="218" customWidth="1"/>
    <col min="1287" max="1287" width="2.5" style="218" customWidth="1"/>
    <col min="1288" max="1288" width="2.25" style="218" customWidth="1"/>
    <col min="1289" max="1289" width="2.375" style="218" customWidth="1"/>
    <col min="1290" max="1290" width="2.25" style="218" customWidth="1"/>
    <col min="1291" max="1292" width="2.375" style="218" customWidth="1"/>
    <col min="1293" max="1293" width="2.5" style="218" customWidth="1"/>
    <col min="1294" max="1294" width="2.375" style="218" customWidth="1"/>
    <col min="1295" max="1295" width="2.25" style="218" customWidth="1"/>
    <col min="1296" max="1296" width="2.375" style="218" customWidth="1"/>
    <col min="1297" max="1298" width="2.5" style="218" customWidth="1"/>
    <col min="1299" max="1299" width="2.375" style="218" customWidth="1"/>
    <col min="1300" max="1300" width="2.25" style="218" customWidth="1"/>
    <col min="1301" max="1302" width="2.375" style="218" customWidth="1"/>
    <col min="1303" max="1303" width="2.25" style="218" customWidth="1"/>
    <col min="1304" max="1304" width="2.625" style="218" customWidth="1"/>
    <col min="1305" max="1306" width="2.375" style="218" customWidth="1"/>
    <col min="1307" max="1307" width="2.5" style="218" customWidth="1"/>
    <col min="1308" max="1308" width="2.625" style="218" customWidth="1"/>
    <col min="1309" max="1309" width="2.125" style="218" customWidth="1"/>
    <col min="1310" max="1310" width="2.5" style="218" customWidth="1"/>
    <col min="1311" max="1312" width="2.625" style="218" customWidth="1"/>
    <col min="1313" max="1313" width="2.375" style="218" customWidth="1"/>
    <col min="1314" max="1314" width="2.625" style="218" customWidth="1"/>
    <col min="1315" max="1315" width="2.5" style="218" customWidth="1"/>
    <col min="1316" max="1316" width="2.25" style="218" customWidth="1"/>
    <col min="1317" max="1317" width="2.375" style="218" customWidth="1"/>
    <col min="1318" max="1318" width="2.25" style="218" customWidth="1"/>
    <col min="1319" max="1319" width="2.625" style="218" customWidth="1"/>
    <col min="1320" max="1320" width="2.375" style="218" customWidth="1"/>
    <col min="1321" max="1321" width="2.125" style="218" customWidth="1"/>
    <col min="1322" max="1322" width="2.375" style="218" customWidth="1"/>
    <col min="1323" max="1323" width="2.5" style="218" customWidth="1"/>
    <col min="1324" max="1324" width="2.375" style="218" customWidth="1"/>
    <col min="1325" max="1325" width="2.25" style="218" customWidth="1"/>
    <col min="1326" max="1326" width="2.375" style="218" customWidth="1"/>
    <col min="1327" max="1330" width="2.625" style="218" customWidth="1"/>
    <col min="1331" max="1331" width="2.75" style="218" customWidth="1"/>
    <col min="1332" max="1332" width="2.625" style="218" customWidth="1"/>
    <col min="1333" max="1333" width="2.375" style="218" customWidth="1"/>
    <col min="1334" max="1334" width="3" style="218" customWidth="1"/>
    <col min="1335" max="1536" width="9" style="218"/>
    <col min="1537" max="1537" width="2.25" style="218" customWidth="1"/>
    <col min="1538" max="1538" width="1.875" style="218" customWidth="1"/>
    <col min="1539" max="1539" width="2.375" style="218" customWidth="1"/>
    <col min="1540" max="1540" width="2.625" style="218" customWidth="1"/>
    <col min="1541" max="1542" width="2.375" style="218" customWidth="1"/>
    <col min="1543" max="1543" width="2.5" style="218" customWidth="1"/>
    <col min="1544" max="1544" width="2.25" style="218" customWidth="1"/>
    <col min="1545" max="1545" width="2.375" style="218" customWidth="1"/>
    <col min="1546" max="1546" width="2.25" style="218" customWidth="1"/>
    <col min="1547" max="1548" width="2.375" style="218" customWidth="1"/>
    <col min="1549" max="1549" width="2.5" style="218" customWidth="1"/>
    <col min="1550" max="1550" width="2.375" style="218" customWidth="1"/>
    <col min="1551" max="1551" width="2.25" style="218" customWidth="1"/>
    <col min="1552" max="1552" width="2.375" style="218" customWidth="1"/>
    <col min="1553" max="1554" width="2.5" style="218" customWidth="1"/>
    <col min="1555" max="1555" width="2.375" style="218" customWidth="1"/>
    <col min="1556" max="1556" width="2.25" style="218" customWidth="1"/>
    <col min="1557" max="1558" width="2.375" style="218" customWidth="1"/>
    <col min="1559" max="1559" width="2.25" style="218" customWidth="1"/>
    <col min="1560" max="1560" width="2.625" style="218" customWidth="1"/>
    <col min="1561" max="1562" width="2.375" style="218" customWidth="1"/>
    <col min="1563" max="1563" width="2.5" style="218" customWidth="1"/>
    <col min="1564" max="1564" width="2.625" style="218" customWidth="1"/>
    <col min="1565" max="1565" width="2.125" style="218" customWidth="1"/>
    <col min="1566" max="1566" width="2.5" style="218" customWidth="1"/>
    <col min="1567" max="1568" width="2.625" style="218" customWidth="1"/>
    <col min="1569" max="1569" width="2.375" style="218" customWidth="1"/>
    <col min="1570" max="1570" width="2.625" style="218" customWidth="1"/>
    <col min="1571" max="1571" width="2.5" style="218" customWidth="1"/>
    <col min="1572" max="1572" width="2.25" style="218" customWidth="1"/>
    <col min="1573" max="1573" width="2.375" style="218" customWidth="1"/>
    <col min="1574" max="1574" width="2.25" style="218" customWidth="1"/>
    <col min="1575" max="1575" width="2.625" style="218" customWidth="1"/>
    <col min="1576" max="1576" width="2.375" style="218" customWidth="1"/>
    <col min="1577" max="1577" width="2.125" style="218" customWidth="1"/>
    <col min="1578" max="1578" width="2.375" style="218" customWidth="1"/>
    <col min="1579" max="1579" width="2.5" style="218" customWidth="1"/>
    <col min="1580" max="1580" width="2.375" style="218" customWidth="1"/>
    <col min="1581" max="1581" width="2.25" style="218" customWidth="1"/>
    <col min="1582" max="1582" width="2.375" style="218" customWidth="1"/>
    <col min="1583" max="1586" width="2.625" style="218" customWidth="1"/>
    <col min="1587" max="1587" width="2.75" style="218" customWidth="1"/>
    <col min="1588" max="1588" width="2.625" style="218" customWidth="1"/>
    <col min="1589" max="1589" width="2.375" style="218" customWidth="1"/>
    <col min="1590" max="1590" width="3" style="218" customWidth="1"/>
    <col min="1591" max="1792" width="9" style="218"/>
    <col min="1793" max="1793" width="2.25" style="218" customWidth="1"/>
    <col min="1794" max="1794" width="1.875" style="218" customWidth="1"/>
    <col min="1795" max="1795" width="2.375" style="218" customWidth="1"/>
    <col min="1796" max="1796" width="2.625" style="218" customWidth="1"/>
    <col min="1797" max="1798" width="2.375" style="218" customWidth="1"/>
    <col min="1799" max="1799" width="2.5" style="218" customWidth="1"/>
    <col min="1800" max="1800" width="2.25" style="218" customWidth="1"/>
    <col min="1801" max="1801" width="2.375" style="218" customWidth="1"/>
    <col min="1802" max="1802" width="2.25" style="218" customWidth="1"/>
    <col min="1803" max="1804" width="2.375" style="218" customWidth="1"/>
    <col min="1805" max="1805" width="2.5" style="218" customWidth="1"/>
    <col min="1806" max="1806" width="2.375" style="218" customWidth="1"/>
    <col min="1807" max="1807" width="2.25" style="218" customWidth="1"/>
    <col min="1808" max="1808" width="2.375" style="218" customWidth="1"/>
    <col min="1809" max="1810" width="2.5" style="218" customWidth="1"/>
    <col min="1811" max="1811" width="2.375" style="218" customWidth="1"/>
    <col min="1812" max="1812" width="2.25" style="218" customWidth="1"/>
    <col min="1813" max="1814" width="2.375" style="218" customWidth="1"/>
    <col min="1815" max="1815" width="2.25" style="218" customWidth="1"/>
    <col min="1816" max="1816" width="2.625" style="218" customWidth="1"/>
    <col min="1817" max="1818" width="2.375" style="218" customWidth="1"/>
    <col min="1819" max="1819" width="2.5" style="218" customWidth="1"/>
    <col min="1820" max="1820" width="2.625" style="218" customWidth="1"/>
    <col min="1821" max="1821" width="2.125" style="218" customWidth="1"/>
    <col min="1822" max="1822" width="2.5" style="218" customWidth="1"/>
    <col min="1823" max="1824" width="2.625" style="218" customWidth="1"/>
    <col min="1825" max="1825" width="2.375" style="218" customWidth="1"/>
    <col min="1826" max="1826" width="2.625" style="218" customWidth="1"/>
    <col min="1827" max="1827" width="2.5" style="218" customWidth="1"/>
    <col min="1828" max="1828" width="2.25" style="218" customWidth="1"/>
    <col min="1829" max="1829" width="2.375" style="218" customWidth="1"/>
    <col min="1830" max="1830" width="2.25" style="218" customWidth="1"/>
    <col min="1831" max="1831" width="2.625" style="218" customWidth="1"/>
    <col min="1832" max="1832" width="2.375" style="218" customWidth="1"/>
    <col min="1833" max="1833" width="2.125" style="218" customWidth="1"/>
    <col min="1834" max="1834" width="2.375" style="218" customWidth="1"/>
    <col min="1835" max="1835" width="2.5" style="218" customWidth="1"/>
    <col min="1836" max="1836" width="2.375" style="218" customWidth="1"/>
    <col min="1837" max="1837" width="2.25" style="218" customWidth="1"/>
    <col min="1838" max="1838" width="2.375" style="218" customWidth="1"/>
    <col min="1839" max="1842" width="2.625" style="218" customWidth="1"/>
    <col min="1843" max="1843" width="2.75" style="218" customWidth="1"/>
    <col min="1844" max="1844" width="2.625" style="218" customWidth="1"/>
    <col min="1845" max="1845" width="2.375" style="218" customWidth="1"/>
    <col min="1846" max="1846" width="3" style="218" customWidth="1"/>
    <col min="1847" max="2048" width="9" style="218"/>
    <col min="2049" max="2049" width="2.25" style="218" customWidth="1"/>
    <col min="2050" max="2050" width="1.875" style="218" customWidth="1"/>
    <col min="2051" max="2051" width="2.375" style="218" customWidth="1"/>
    <col min="2052" max="2052" width="2.625" style="218" customWidth="1"/>
    <col min="2053" max="2054" width="2.375" style="218" customWidth="1"/>
    <col min="2055" max="2055" width="2.5" style="218" customWidth="1"/>
    <col min="2056" max="2056" width="2.25" style="218" customWidth="1"/>
    <col min="2057" max="2057" width="2.375" style="218" customWidth="1"/>
    <col min="2058" max="2058" width="2.25" style="218" customWidth="1"/>
    <col min="2059" max="2060" width="2.375" style="218" customWidth="1"/>
    <col min="2061" max="2061" width="2.5" style="218" customWidth="1"/>
    <col min="2062" max="2062" width="2.375" style="218" customWidth="1"/>
    <col min="2063" max="2063" width="2.25" style="218" customWidth="1"/>
    <col min="2064" max="2064" width="2.375" style="218" customWidth="1"/>
    <col min="2065" max="2066" width="2.5" style="218" customWidth="1"/>
    <col min="2067" max="2067" width="2.375" style="218" customWidth="1"/>
    <col min="2068" max="2068" width="2.25" style="218" customWidth="1"/>
    <col min="2069" max="2070" width="2.375" style="218" customWidth="1"/>
    <col min="2071" max="2071" width="2.25" style="218" customWidth="1"/>
    <col min="2072" max="2072" width="2.625" style="218" customWidth="1"/>
    <col min="2073" max="2074" width="2.375" style="218" customWidth="1"/>
    <col min="2075" max="2075" width="2.5" style="218" customWidth="1"/>
    <col min="2076" max="2076" width="2.625" style="218" customWidth="1"/>
    <col min="2077" max="2077" width="2.125" style="218" customWidth="1"/>
    <col min="2078" max="2078" width="2.5" style="218" customWidth="1"/>
    <col min="2079" max="2080" width="2.625" style="218" customWidth="1"/>
    <col min="2081" max="2081" width="2.375" style="218" customWidth="1"/>
    <col min="2082" max="2082" width="2.625" style="218" customWidth="1"/>
    <col min="2083" max="2083" width="2.5" style="218" customWidth="1"/>
    <col min="2084" max="2084" width="2.25" style="218" customWidth="1"/>
    <col min="2085" max="2085" width="2.375" style="218" customWidth="1"/>
    <col min="2086" max="2086" width="2.25" style="218" customWidth="1"/>
    <col min="2087" max="2087" width="2.625" style="218" customWidth="1"/>
    <col min="2088" max="2088" width="2.375" style="218" customWidth="1"/>
    <col min="2089" max="2089" width="2.125" style="218" customWidth="1"/>
    <col min="2090" max="2090" width="2.375" style="218" customWidth="1"/>
    <col min="2091" max="2091" width="2.5" style="218" customWidth="1"/>
    <col min="2092" max="2092" width="2.375" style="218" customWidth="1"/>
    <col min="2093" max="2093" width="2.25" style="218" customWidth="1"/>
    <col min="2094" max="2094" width="2.375" style="218" customWidth="1"/>
    <col min="2095" max="2098" width="2.625" style="218" customWidth="1"/>
    <col min="2099" max="2099" width="2.75" style="218" customWidth="1"/>
    <col min="2100" max="2100" width="2.625" style="218" customWidth="1"/>
    <col min="2101" max="2101" width="2.375" style="218" customWidth="1"/>
    <col min="2102" max="2102" width="3" style="218" customWidth="1"/>
    <col min="2103" max="2304" width="9" style="218"/>
    <col min="2305" max="2305" width="2.25" style="218" customWidth="1"/>
    <col min="2306" max="2306" width="1.875" style="218" customWidth="1"/>
    <col min="2307" max="2307" width="2.375" style="218" customWidth="1"/>
    <col min="2308" max="2308" width="2.625" style="218" customWidth="1"/>
    <col min="2309" max="2310" width="2.375" style="218" customWidth="1"/>
    <col min="2311" max="2311" width="2.5" style="218" customWidth="1"/>
    <col min="2312" max="2312" width="2.25" style="218" customWidth="1"/>
    <col min="2313" max="2313" width="2.375" style="218" customWidth="1"/>
    <col min="2314" max="2314" width="2.25" style="218" customWidth="1"/>
    <col min="2315" max="2316" width="2.375" style="218" customWidth="1"/>
    <col min="2317" max="2317" width="2.5" style="218" customWidth="1"/>
    <col min="2318" max="2318" width="2.375" style="218" customWidth="1"/>
    <col min="2319" max="2319" width="2.25" style="218" customWidth="1"/>
    <col min="2320" max="2320" width="2.375" style="218" customWidth="1"/>
    <col min="2321" max="2322" width="2.5" style="218" customWidth="1"/>
    <col min="2323" max="2323" width="2.375" style="218" customWidth="1"/>
    <col min="2324" max="2324" width="2.25" style="218" customWidth="1"/>
    <col min="2325" max="2326" width="2.375" style="218" customWidth="1"/>
    <col min="2327" max="2327" width="2.25" style="218" customWidth="1"/>
    <col min="2328" max="2328" width="2.625" style="218" customWidth="1"/>
    <col min="2329" max="2330" width="2.375" style="218" customWidth="1"/>
    <col min="2331" max="2331" width="2.5" style="218" customWidth="1"/>
    <col min="2332" max="2332" width="2.625" style="218" customWidth="1"/>
    <col min="2333" max="2333" width="2.125" style="218" customWidth="1"/>
    <col min="2334" max="2334" width="2.5" style="218" customWidth="1"/>
    <col min="2335" max="2336" width="2.625" style="218" customWidth="1"/>
    <col min="2337" max="2337" width="2.375" style="218" customWidth="1"/>
    <col min="2338" max="2338" width="2.625" style="218" customWidth="1"/>
    <col min="2339" max="2339" width="2.5" style="218" customWidth="1"/>
    <col min="2340" max="2340" width="2.25" style="218" customWidth="1"/>
    <col min="2341" max="2341" width="2.375" style="218" customWidth="1"/>
    <col min="2342" max="2342" width="2.25" style="218" customWidth="1"/>
    <col min="2343" max="2343" width="2.625" style="218" customWidth="1"/>
    <col min="2344" max="2344" width="2.375" style="218" customWidth="1"/>
    <col min="2345" max="2345" width="2.125" style="218" customWidth="1"/>
    <col min="2346" max="2346" width="2.375" style="218" customWidth="1"/>
    <col min="2347" max="2347" width="2.5" style="218" customWidth="1"/>
    <col min="2348" max="2348" width="2.375" style="218" customWidth="1"/>
    <col min="2349" max="2349" width="2.25" style="218" customWidth="1"/>
    <col min="2350" max="2350" width="2.375" style="218" customWidth="1"/>
    <col min="2351" max="2354" width="2.625" style="218" customWidth="1"/>
    <col min="2355" max="2355" width="2.75" style="218" customWidth="1"/>
    <col min="2356" max="2356" width="2.625" style="218" customWidth="1"/>
    <col min="2357" max="2357" width="2.375" style="218" customWidth="1"/>
    <col min="2358" max="2358" width="3" style="218" customWidth="1"/>
    <col min="2359" max="2560" width="9" style="218"/>
    <col min="2561" max="2561" width="2.25" style="218" customWidth="1"/>
    <col min="2562" max="2562" width="1.875" style="218" customWidth="1"/>
    <col min="2563" max="2563" width="2.375" style="218" customWidth="1"/>
    <col min="2564" max="2564" width="2.625" style="218" customWidth="1"/>
    <col min="2565" max="2566" width="2.375" style="218" customWidth="1"/>
    <col min="2567" max="2567" width="2.5" style="218" customWidth="1"/>
    <col min="2568" max="2568" width="2.25" style="218" customWidth="1"/>
    <col min="2569" max="2569" width="2.375" style="218" customWidth="1"/>
    <col min="2570" max="2570" width="2.25" style="218" customWidth="1"/>
    <col min="2571" max="2572" width="2.375" style="218" customWidth="1"/>
    <col min="2573" max="2573" width="2.5" style="218" customWidth="1"/>
    <col min="2574" max="2574" width="2.375" style="218" customWidth="1"/>
    <col min="2575" max="2575" width="2.25" style="218" customWidth="1"/>
    <col min="2576" max="2576" width="2.375" style="218" customWidth="1"/>
    <col min="2577" max="2578" width="2.5" style="218" customWidth="1"/>
    <col min="2579" max="2579" width="2.375" style="218" customWidth="1"/>
    <col min="2580" max="2580" width="2.25" style="218" customWidth="1"/>
    <col min="2581" max="2582" width="2.375" style="218" customWidth="1"/>
    <col min="2583" max="2583" width="2.25" style="218" customWidth="1"/>
    <col min="2584" max="2584" width="2.625" style="218" customWidth="1"/>
    <col min="2585" max="2586" width="2.375" style="218" customWidth="1"/>
    <col min="2587" max="2587" width="2.5" style="218" customWidth="1"/>
    <col min="2588" max="2588" width="2.625" style="218" customWidth="1"/>
    <col min="2589" max="2589" width="2.125" style="218" customWidth="1"/>
    <col min="2590" max="2590" width="2.5" style="218" customWidth="1"/>
    <col min="2591" max="2592" width="2.625" style="218" customWidth="1"/>
    <col min="2593" max="2593" width="2.375" style="218" customWidth="1"/>
    <col min="2594" max="2594" width="2.625" style="218" customWidth="1"/>
    <col min="2595" max="2595" width="2.5" style="218" customWidth="1"/>
    <col min="2596" max="2596" width="2.25" style="218" customWidth="1"/>
    <col min="2597" max="2597" width="2.375" style="218" customWidth="1"/>
    <col min="2598" max="2598" width="2.25" style="218" customWidth="1"/>
    <col min="2599" max="2599" width="2.625" style="218" customWidth="1"/>
    <col min="2600" max="2600" width="2.375" style="218" customWidth="1"/>
    <col min="2601" max="2601" width="2.125" style="218" customWidth="1"/>
    <col min="2602" max="2602" width="2.375" style="218" customWidth="1"/>
    <col min="2603" max="2603" width="2.5" style="218" customWidth="1"/>
    <col min="2604" max="2604" width="2.375" style="218" customWidth="1"/>
    <col min="2605" max="2605" width="2.25" style="218" customWidth="1"/>
    <col min="2606" max="2606" width="2.375" style="218" customWidth="1"/>
    <col min="2607" max="2610" width="2.625" style="218" customWidth="1"/>
    <col min="2611" max="2611" width="2.75" style="218" customWidth="1"/>
    <col min="2612" max="2612" width="2.625" style="218" customWidth="1"/>
    <col min="2613" max="2613" width="2.375" style="218" customWidth="1"/>
    <col min="2614" max="2614" width="3" style="218" customWidth="1"/>
    <col min="2615" max="2816" width="9" style="218"/>
    <col min="2817" max="2817" width="2.25" style="218" customWidth="1"/>
    <col min="2818" max="2818" width="1.875" style="218" customWidth="1"/>
    <col min="2819" max="2819" width="2.375" style="218" customWidth="1"/>
    <col min="2820" max="2820" width="2.625" style="218" customWidth="1"/>
    <col min="2821" max="2822" width="2.375" style="218" customWidth="1"/>
    <col min="2823" max="2823" width="2.5" style="218" customWidth="1"/>
    <col min="2824" max="2824" width="2.25" style="218" customWidth="1"/>
    <col min="2825" max="2825" width="2.375" style="218" customWidth="1"/>
    <col min="2826" max="2826" width="2.25" style="218" customWidth="1"/>
    <col min="2827" max="2828" width="2.375" style="218" customWidth="1"/>
    <col min="2829" max="2829" width="2.5" style="218" customWidth="1"/>
    <col min="2830" max="2830" width="2.375" style="218" customWidth="1"/>
    <col min="2831" max="2831" width="2.25" style="218" customWidth="1"/>
    <col min="2832" max="2832" width="2.375" style="218" customWidth="1"/>
    <col min="2833" max="2834" width="2.5" style="218" customWidth="1"/>
    <col min="2835" max="2835" width="2.375" style="218" customWidth="1"/>
    <col min="2836" max="2836" width="2.25" style="218" customWidth="1"/>
    <col min="2837" max="2838" width="2.375" style="218" customWidth="1"/>
    <col min="2839" max="2839" width="2.25" style="218" customWidth="1"/>
    <col min="2840" max="2840" width="2.625" style="218" customWidth="1"/>
    <col min="2841" max="2842" width="2.375" style="218" customWidth="1"/>
    <col min="2843" max="2843" width="2.5" style="218" customWidth="1"/>
    <col min="2844" max="2844" width="2.625" style="218" customWidth="1"/>
    <col min="2845" max="2845" width="2.125" style="218" customWidth="1"/>
    <col min="2846" max="2846" width="2.5" style="218" customWidth="1"/>
    <col min="2847" max="2848" width="2.625" style="218" customWidth="1"/>
    <col min="2849" max="2849" width="2.375" style="218" customWidth="1"/>
    <col min="2850" max="2850" width="2.625" style="218" customWidth="1"/>
    <col min="2851" max="2851" width="2.5" style="218" customWidth="1"/>
    <col min="2852" max="2852" width="2.25" style="218" customWidth="1"/>
    <col min="2853" max="2853" width="2.375" style="218" customWidth="1"/>
    <col min="2854" max="2854" width="2.25" style="218" customWidth="1"/>
    <col min="2855" max="2855" width="2.625" style="218" customWidth="1"/>
    <col min="2856" max="2856" width="2.375" style="218" customWidth="1"/>
    <col min="2857" max="2857" width="2.125" style="218" customWidth="1"/>
    <col min="2858" max="2858" width="2.375" style="218" customWidth="1"/>
    <col min="2859" max="2859" width="2.5" style="218" customWidth="1"/>
    <col min="2860" max="2860" width="2.375" style="218" customWidth="1"/>
    <col min="2861" max="2861" width="2.25" style="218" customWidth="1"/>
    <col min="2862" max="2862" width="2.375" style="218" customWidth="1"/>
    <col min="2863" max="2866" width="2.625" style="218" customWidth="1"/>
    <col min="2867" max="2867" width="2.75" style="218" customWidth="1"/>
    <col min="2868" max="2868" width="2.625" style="218" customWidth="1"/>
    <col min="2869" max="2869" width="2.375" style="218" customWidth="1"/>
    <col min="2870" max="2870" width="3" style="218" customWidth="1"/>
    <col min="2871" max="3072" width="9" style="218"/>
    <col min="3073" max="3073" width="2.25" style="218" customWidth="1"/>
    <col min="3074" max="3074" width="1.875" style="218" customWidth="1"/>
    <col min="3075" max="3075" width="2.375" style="218" customWidth="1"/>
    <col min="3076" max="3076" width="2.625" style="218" customWidth="1"/>
    <col min="3077" max="3078" width="2.375" style="218" customWidth="1"/>
    <col min="3079" max="3079" width="2.5" style="218" customWidth="1"/>
    <col min="3080" max="3080" width="2.25" style="218" customWidth="1"/>
    <col min="3081" max="3081" width="2.375" style="218" customWidth="1"/>
    <col min="3082" max="3082" width="2.25" style="218" customWidth="1"/>
    <col min="3083" max="3084" width="2.375" style="218" customWidth="1"/>
    <col min="3085" max="3085" width="2.5" style="218" customWidth="1"/>
    <col min="3086" max="3086" width="2.375" style="218" customWidth="1"/>
    <col min="3087" max="3087" width="2.25" style="218" customWidth="1"/>
    <col min="3088" max="3088" width="2.375" style="218" customWidth="1"/>
    <col min="3089" max="3090" width="2.5" style="218" customWidth="1"/>
    <col min="3091" max="3091" width="2.375" style="218" customWidth="1"/>
    <col min="3092" max="3092" width="2.25" style="218" customWidth="1"/>
    <col min="3093" max="3094" width="2.375" style="218" customWidth="1"/>
    <col min="3095" max="3095" width="2.25" style="218" customWidth="1"/>
    <col min="3096" max="3096" width="2.625" style="218" customWidth="1"/>
    <col min="3097" max="3098" width="2.375" style="218" customWidth="1"/>
    <col min="3099" max="3099" width="2.5" style="218" customWidth="1"/>
    <col min="3100" max="3100" width="2.625" style="218" customWidth="1"/>
    <col min="3101" max="3101" width="2.125" style="218" customWidth="1"/>
    <col min="3102" max="3102" width="2.5" style="218" customWidth="1"/>
    <col min="3103" max="3104" width="2.625" style="218" customWidth="1"/>
    <col min="3105" max="3105" width="2.375" style="218" customWidth="1"/>
    <col min="3106" max="3106" width="2.625" style="218" customWidth="1"/>
    <col min="3107" max="3107" width="2.5" style="218" customWidth="1"/>
    <col min="3108" max="3108" width="2.25" style="218" customWidth="1"/>
    <col min="3109" max="3109" width="2.375" style="218" customWidth="1"/>
    <col min="3110" max="3110" width="2.25" style="218" customWidth="1"/>
    <col min="3111" max="3111" width="2.625" style="218" customWidth="1"/>
    <col min="3112" max="3112" width="2.375" style="218" customWidth="1"/>
    <col min="3113" max="3113" width="2.125" style="218" customWidth="1"/>
    <col min="3114" max="3114" width="2.375" style="218" customWidth="1"/>
    <col min="3115" max="3115" width="2.5" style="218" customWidth="1"/>
    <col min="3116" max="3116" width="2.375" style="218" customWidth="1"/>
    <col min="3117" max="3117" width="2.25" style="218" customWidth="1"/>
    <col min="3118" max="3118" width="2.375" style="218" customWidth="1"/>
    <col min="3119" max="3122" width="2.625" style="218" customWidth="1"/>
    <col min="3123" max="3123" width="2.75" style="218" customWidth="1"/>
    <col min="3124" max="3124" width="2.625" style="218" customWidth="1"/>
    <col min="3125" max="3125" width="2.375" style="218" customWidth="1"/>
    <col min="3126" max="3126" width="3" style="218" customWidth="1"/>
    <col min="3127" max="3328" width="9" style="218"/>
    <col min="3329" max="3329" width="2.25" style="218" customWidth="1"/>
    <col min="3330" max="3330" width="1.875" style="218" customWidth="1"/>
    <col min="3331" max="3331" width="2.375" style="218" customWidth="1"/>
    <col min="3332" max="3332" width="2.625" style="218" customWidth="1"/>
    <col min="3333" max="3334" width="2.375" style="218" customWidth="1"/>
    <col min="3335" max="3335" width="2.5" style="218" customWidth="1"/>
    <col min="3336" max="3336" width="2.25" style="218" customWidth="1"/>
    <col min="3337" max="3337" width="2.375" style="218" customWidth="1"/>
    <col min="3338" max="3338" width="2.25" style="218" customWidth="1"/>
    <col min="3339" max="3340" width="2.375" style="218" customWidth="1"/>
    <col min="3341" max="3341" width="2.5" style="218" customWidth="1"/>
    <col min="3342" max="3342" width="2.375" style="218" customWidth="1"/>
    <col min="3343" max="3343" width="2.25" style="218" customWidth="1"/>
    <col min="3344" max="3344" width="2.375" style="218" customWidth="1"/>
    <col min="3345" max="3346" width="2.5" style="218" customWidth="1"/>
    <col min="3347" max="3347" width="2.375" style="218" customWidth="1"/>
    <col min="3348" max="3348" width="2.25" style="218" customWidth="1"/>
    <col min="3349" max="3350" width="2.375" style="218" customWidth="1"/>
    <col min="3351" max="3351" width="2.25" style="218" customWidth="1"/>
    <col min="3352" max="3352" width="2.625" style="218" customWidth="1"/>
    <col min="3353" max="3354" width="2.375" style="218" customWidth="1"/>
    <col min="3355" max="3355" width="2.5" style="218" customWidth="1"/>
    <col min="3356" max="3356" width="2.625" style="218" customWidth="1"/>
    <col min="3357" max="3357" width="2.125" style="218" customWidth="1"/>
    <col min="3358" max="3358" width="2.5" style="218" customWidth="1"/>
    <col min="3359" max="3360" width="2.625" style="218" customWidth="1"/>
    <col min="3361" max="3361" width="2.375" style="218" customWidth="1"/>
    <col min="3362" max="3362" width="2.625" style="218" customWidth="1"/>
    <col min="3363" max="3363" width="2.5" style="218" customWidth="1"/>
    <col min="3364" max="3364" width="2.25" style="218" customWidth="1"/>
    <col min="3365" max="3365" width="2.375" style="218" customWidth="1"/>
    <col min="3366" max="3366" width="2.25" style="218" customWidth="1"/>
    <col min="3367" max="3367" width="2.625" style="218" customWidth="1"/>
    <col min="3368" max="3368" width="2.375" style="218" customWidth="1"/>
    <col min="3369" max="3369" width="2.125" style="218" customWidth="1"/>
    <col min="3370" max="3370" width="2.375" style="218" customWidth="1"/>
    <col min="3371" max="3371" width="2.5" style="218" customWidth="1"/>
    <col min="3372" max="3372" width="2.375" style="218" customWidth="1"/>
    <col min="3373" max="3373" width="2.25" style="218" customWidth="1"/>
    <col min="3374" max="3374" width="2.375" style="218" customWidth="1"/>
    <col min="3375" max="3378" width="2.625" style="218" customWidth="1"/>
    <col min="3379" max="3379" width="2.75" style="218" customWidth="1"/>
    <col min="3380" max="3380" width="2.625" style="218" customWidth="1"/>
    <col min="3381" max="3381" width="2.375" style="218" customWidth="1"/>
    <col min="3382" max="3382" width="3" style="218" customWidth="1"/>
    <col min="3383" max="3584" width="9" style="218"/>
    <col min="3585" max="3585" width="2.25" style="218" customWidth="1"/>
    <col min="3586" max="3586" width="1.875" style="218" customWidth="1"/>
    <col min="3587" max="3587" width="2.375" style="218" customWidth="1"/>
    <col min="3588" max="3588" width="2.625" style="218" customWidth="1"/>
    <col min="3589" max="3590" width="2.375" style="218" customWidth="1"/>
    <col min="3591" max="3591" width="2.5" style="218" customWidth="1"/>
    <col min="3592" max="3592" width="2.25" style="218" customWidth="1"/>
    <col min="3593" max="3593" width="2.375" style="218" customWidth="1"/>
    <col min="3594" max="3594" width="2.25" style="218" customWidth="1"/>
    <col min="3595" max="3596" width="2.375" style="218" customWidth="1"/>
    <col min="3597" max="3597" width="2.5" style="218" customWidth="1"/>
    <col min="3598" max="3598" width="2.375" style="218" customWidth="1"/>
    <col min="3599" max="3599" width="2.25" style="218" customWidth="1"/>
    <col min="3600" max="3600" width="2.375" style="218" customWidth="1"/>
    <col min="3601" max="3602" width="2.5" style="218" customWidth="1"/>
    <col min="3603" max="3603" width="2.375" style="218" customWidth="1"/>
    <col min="3604" max="3604" width="2.25" style="218" customWidth="1"/>
    <col min="3605" max="3606" width="2.375" style="218" customWidth="1"/>
    <col min="3607" max="3607" width="2.25" style="218" customWidth="1"/>
    <col min="3608" max="3608" width="2.625" style="218" customWidth="1"/>
    <col min="3609" max="3610" width="2.375" style="218" customWidth="1"/>
    <col min="3611" max="3611" width="2.5" style="218" customWidth="1"/>
    <col min="3612" max="3612" width="2.625" style="218" customWidth="1"/>
    <col min="3613" max="3613" width="2.125" style="218" customWidth="1"/>
    <col min="3614" max="3614" width="2.5" style="218" customWidth="1"/>
    <col min="3615" max="3616" width="2.625" style="218" customWidth="1"/>
    <col min="3617" max="3617" width="2.375" style="218" customWidth="1"/>
    <col min="3618" max="3618" width="2.625" style="218" customWidth="1"/>
    <col min="3619" max="3619" width="2.5" style="218" customWidth="1"/>
    <col min="3620" max="3620" width="2.25" style="218" customWidth="1"/>
    <col min="3621" max="3621" width="2.375" style="218" customWidth="1"/>
    <col min="3622" max="3622" width="2.25" style="218" customWidth="1"/>
    <col min="3623" max="3623" width="2.625" style="218" customWidth="1"/>
    <col min="3624" max="3624" width="2.375" style="218" customWidth="1"/>
    <col min="3625" max="3625" width="2.125" style="218" customWidth="1"/>
    <col min="3626" max="3626" width="2.375" style="218" customWidth="1"/>
    <col min="3627" max="3627" width="2.5" style="218" customWidth="1"/>
    <col min="3628" max="3628" width="2.375" style="218" customWidth="1"/>
    <col min="3629" max="3629" width="2.25" style="218" customWidth="1"/>
    <col min="3630" max="3630" width="2.375" style="218" customWidth="1"/>
    <col min="3631" max="3634" width="2.625" style="218" customWidth="1"/>
    <col min="3635" max="3635" width="2.75" style="218" customWidth="1"/>
    <col min="3636" max="3636" width="2.625" style="218" customWidth="1"/>
    <col min="3637" max="3637" width="2.375" style="218" customWidth="1"/>
    <col min="3638" max="3638" width="3" style="218" customWidth="1"/>
    <col min="3639" max="3840" width="9" style="218"/>
    <col min="3841" max="3841" width="2.25" style="218" customWidth="1"/>
    <col min="3842" max="3842" width="1.875" style="218" customWidth="1"/>
    <col min="3843" max="3843" width="2.375" style="218" customWidth="1"/>
    <col min="3844" max="3844" width="2.625" style="218" customWidth="1"/>
    <col min="3845" max="3846" width="2.375" style="218" customWidth="1"/>
    <col min="3847" max="3847" width="2.5" style="218" customWidth="1"/>
    <col min="3848" max="3848" width="2.25" style="218" customWidth="1"/>
    <col min="3849" max="3849" width="2.375" style="218" customWidth="1"/>
    <col min="3850" max="3850" width="2.25" style="218" customWidth="1"/>
    <col min="3851" max="3852" width="2.375" style="218" customWidth="1"/>
    <col min="3853" max="3853" width="2.5" style="218" customWidth="1"/>
    <col min="3854" max="3854" width="2.375" style="218" customWidth="1"/>
    <col min="3855" max="3855" width="2.25" style="218" customWidth="1"/>
    <col min="3856" max="3856" width="2.375" style="218" customWidth="1"/>
    <col min="3857" max="3858" width="2.5" style="218" customWidth="1"/>
    <col min="3859" max="3859" width="2.375" style="218" customWidth="1"/>
    <col min="3860" max="3860" width="2.25" style="218" customWidth="1"/>
    <col min="3861" max="3862" width="2.375" style="218" customWidth="1"/>
    <col min="3863" max="3863" width="2.25" style="218" customWidth="1"/>
    <col min="3864" max="3864" width="2.625" style="218" customWidth="1"/>
    <col min="3865" max="3866" width="2.375" style="218" customWidth="1"/>
    <col min="3867" max="3867" width="2.5" style="218" customWidth="1"/>
    <col min="3868" max="3868" width="2.625" style="218" customWidth="1"/>
    <col min="3869" max="3869" width="2.125" style="218" customWidth="1"/>
    <col min="3870" max="3870" width="2.5" style="218" customWidth="1"/>
    <col min="3871" max="3872" width="2.625" style="218" customWidth="1"/>
    <col min="3873" max="3873" width="2.375" style="218" customWidth="1"/>
    <col min="3874" max="3874" width="2.625" style="218" customWidth="1"/>
    <col min="3875" max="3875" width="2.5" style="218" customWidth="1"/>
    <col min="3876" max="3876" width="2.25" style="218" customWidth="1"/>
    <col min="3877" max="3877" width="2.375" style="218" customWidth="1"/>
    <col min="3878" max="3878" width="2.25" style="218" customWidth="1"/>
    <col min="3879" max="3879" width="2.625" style="218" customWidth="1"/>
    <col min="3880" max="3880" width="2.375" style="218" customWidth="1"/>
    <col min="3881" max="3881" width="2.125" style="218" customWidth="1"/>
    <col min="3882" max="3882" width="2.375" style="218" customWidth="1"/>
    <col min="3883" max="3883" width="2.5" style="218" customWidth="1"/>
    <col min="3884" max="3884" width="2.375" style="218" customWidth="1"/>
    <col min="3885" max="3885" width="2.25" style="218" customWidth="1"/>
    <col min="3886" max="3886" width="2.375" style="218" customWidth="1"/>
    <col min="3887" max="3890" width="2.625" style="218" customWidth="1"/>
    <col min="3891" max="3891" width="2.75" style="218" customWidth="1"/>
    <col min="3892" max="3892" width="2.625" style="218" customWidth="1"/>
    <col min="3893" max="3893" width="2.375" style="218" customWidth="1"/>
    <col min="3894" max="3894" width="3" style="218" customWidth="1"/>
    <col min="3895" max="4096" width="9" style="218"/>
    <col min="4097" max="4097" width="2.25" style="218" customWidth="1"/>
    <col min="4098" max="4098" width="1.875" style="218" customWidth="1"/>
    <col min="4099" max="4099" width="2.375" style="218" customWidth="1"/>
    <col min="4100" max="4100" width="2.625" style="218" customWidth="1"/>
    <col min="4101" max="4102" width="2.375" style="218" customWidth="1"/>
    <col min="4103" max="4103" width="2.5" style="218" customWidth="1"/>
    <col min="4104" max="4104" width="2.25" style="218" customWidth="1"/>
    <col min="4105" max="4105" width="2.375" style="218" customWidth="1"/>
    <col min="4106" max="4106" width="2.25" style="218" customWidth="1"/>
    <col min="4107" max="4108" width="2.375" style="218" customWidth="1"/>
    <col min="4109" max="4109" width="2.5" style="218" customWidth="1"/>
    <col min="4110" max="4110" width="2.375" style="218" customWidth="1"/>
    <col min="4111" max="4111" width="2.25" style="218" customWidth="1"/>
    <col min="4112" max="4112" width="2.375" style="218" customWidth="1"/>
    <col min="4113" max="4114" width="2.5" style="218" customWidth="1"/>
    <col min="4115" max="4115" width="2.375" style="218" customWidth="1"/>
    <col min="4116" max="4116" width="2.25" style="218" customWidth="1"/>
    <col min="4117" max="4118" width="2.375" style="218" customWidth="1"/>
    <col min="4119" max="4119" width="2.25" style="218" customWidth="1"/>
    <col min="4120" max="4120" width="2.625" style="218" customWidth="1"/>
    <col min="4121" max="4122" width="2.375" style="218" customWidth="1"/>
    <col min="4123" max="4123" width="2.5" style="218" customWidth="1"/>
    <col min="4124" max="4124" width="2.625" style="218" customWidth="1"/>
    <col min="4125" max="4125" width="2.125" style="218" customWidth="1"/>
    <col min="4126" max="4126" width="2.5" style="218" customWidth="1"/>
    <col min="4127" max="4128" width="2.625" style="218" customWidth="1"/>
    <col min="4129" max="4129" width="2.375" style="218" customWidth="1"/>
    <col min="4130" max="4130" width="2.625" style="218" customWidth="1"/>
    <col min="4131" max="4131" width="2.5" style="218" customWidth="1"/>
    <col min="4132" max="4132" width="2.25" style="218" customWidth="1"/>
    <col min="4133" max="4133" width="2.375" style="218" customWidth="1"/>
    <col min="4134" max="4134" width="2.25" style="218" customWidth="1"/>
    <col min="4135" max="4135" width="2.625" style="218" customWidth="1"/>
    <col min="4136" max="4136" width="2.375" style="218" customWidth="1"/>
    <col min="4137" max="4137" width="2.125" style="218" customWidth="1"/>
    <col min="4138" max="4138" width="2.375" style="218" customWidth="1"/>
    <col min="4139" max="4139" width="2.5" style="218" customWidth="1"/>
    <col min="4140" max="4140" width="2.375" style="218" customWidth="1"/>
    <col min="4141" max="4141" width="2.25" style="218" customWidth="1"/>
    <col min="4142" max="4142" width="2.375" style="218" customWidth="1"/>
    <col min="4143" max="4146" width="2.625" style="218" customWidth="1"/>
    <col min="4147" max="4147" width="2.75" style="218" customWidth="1"/>
    <col min="4148" max="4148" width="2.625" style="218" customWidth="1"/>
    <col min="4149" max="4149" width="2.375" style="218" customWidth="1"/>
    <col min="4150" max="4150" width="3" style="218" customWidth="1"/>
    <col min="4151" max="4352" width="9" style="218"/>
    <col min="4353" max="4353" width="2.25" style="218" customWidth="1"/>
    <col min="4354" max="4354" width="1.875" style="218" customWidth="1"/>
    <col min="4355" max="4355" width="2.375" style="218" customWidth="1"/>
    <col min="4356" max="4356" width="2.625" style="218" customWidth="1"/>
    <col min="4357" max="4358" width="2.375" style="218" customWidth="1"/>
    <col min="4359" max="4359" width="2.5" style="218" customWidth="1"/>
    <col min="4360" max="4360" width="2.25" style="218" customWidth="1"/>
    <col min="4361" max="4361" width="2.375" style="218" customWidth="1"/>
    <col min="4362" max="4362" width="2.25" style="218" customWidth="1"/>
    <col min="4363" max="4364" width="2.375" style="218" customWidth="1"/>
    <col min="4365" max="4365" width="2.5" style="218" customWidth="1"/>
    <col min="4366" max="4366" width="2.375" style="218" customWidth="1"/>
    <col min="4367" max="4367" width="2.25" style="218" customWidth="1"/>
    <col min="4368" max="4368" width="2.375" style="218" customWidth="1"/>
    <col min="4369" max="4370" width="2.5" style="218" customWidth="1"/>
    <col min="4371" max="4371" width="2.375" style="218" customWidth="1"/>
    <col min="4372" max="4372" width="2.25" style="218" customWidth="1"/>
    <col min="4373" max="4374" width="2.375" style="218" customWidth="1"/>
    <col min="4375" max="4375" width="2.25" style="218" customWidth="1"/>
    <col min="4376" max="4376" width="2.625" style="218" customWidth="1"/>
    <col min="4377" max="4378" width="2.375" style="218" customWidth="1"/>
    <col min="4379" max="4379" width="2.5" style="218" customWidth="1"/>
    <col min="4380" max="4380" width="2.625" style="218" customWidth="1"/>
    <col min="4381" max="4381" width="2.125" style="218" customWidth="1"/>
    <col min="4382" max="4382" width="2.5" style="218" customWidth="1"/>
    <col min="4383" max="4384" width="2.625" style="218" customWidth="1"/>
    <col min="4385" max="4385" width="2.375" style="218" customWidth="1"/>
    <col min="4386" max="4386" width="2.625" style="218" customWidth="1"/>
    <col min="4387" max="4387" width="2.5" style="218" customWidth="1"/>
    <col min="4388" max="4388" width="2.25" style="218" customWidth="1"/>
    <col min="4389" max="4389" width="2.375" style="218" customWidth="1"/>
    <col min="4390" max="4390" width="2.25" style="218" customWidth="1"/>
    <col min="4391" max="4391" width="2.625" style="218" customWidth="1"/>
    <col min="4392" max="4392" width="2.375" style="218" customWidth="1"/>
    <col min="4393" max="4393" width="2.125" style="218" customWidth="1"/>
    <col min="4394" max="4394" width="2.375" style="218" customWidth="1"/>
    <col min="4395" max="4395" width="2.5" style="218" customWidth="1"/>
    <col min="4396" max="4396" width="2.375" style="218" customWidth="1"/>
    <col min="4397" max="4397" width="2.25" style="218" customWidth="1"/>
    <col min="4398" max="4398" width="2.375" style="218" customWidth="1"/>
    <col min="4399" max="4402" width="2.625" style="218" customWidth="1"/>
    <col min="4403" max="4403" width="2.75" style="218" customWidth="1"/>
    <col min="4404" max="4404" width="2.625" style="218" customWidth="1"/>
    <col min="4405" max="4405" width="2.375" style="218" customWidth="1"/>
    <col min="4406" max="4406" width="3" style="218" customWidth="1"/>
    <col min="4407" max="4608" width="9" style="218"/>
    <col min="4609" max="4609" width="2.25" style="218" customWidth="1"/>
    <col min="4610" max="4610" width="1.875" style="218" customWidth="1"/>
    <col min="4611" max="4611" width="2.375" style="218" customWidth="1"/>
    <col min="4612" max="4612" width="2.625" style="218" customWidth="1"/>
    <col min="4613" max="4614" width="2.375" style="218" customWidth="1"/>
    <col min="4615" max="4615" width="2.5" style="218" customWidth="1"/>
    <col min="4616" max="4616" width="2.25" style="218" customWidth="1"/>
    <col min="4617" max="4617" width="2.375" style="218" customWidth="1"/>
    <col min="4618" max="4618" width="2.25" style="218" customWidth="1"/>
    <col min="4619" max="4620" width="2.375" style="218" customWidth="1"/>
    <col min="4621" max="4621" width="2.5" style="218" customWidth="1"/>
    <col min="4622" max="4622" width="2.375" style="218" customWidth="1"/>
    <col min="4623" max="4623" width="2.25" style="218" customWidth="1"/>
    <col min="4624" max="4624" width="2.375" style="218" customWidth="1"/>
    <col min="4625" max="4626" width="2.5" style="218" customWidth="1"/>
    <col min="4627" max="4627" width="2.375" style="218" customWidth="1"/>
    <col min="4628" max="4628" width="2.25" style="218" customWidth="1"/>
    <col min="4629" max="4630" width="2.375" style="218" customWidth="1"/>
    <col min="4631" max="4631" width="2.25" style="218" customWidth="1"/>
    <col min="4632" max="4632" width="2.625" style="218" customWidth="1"/>
    <col min="4633" max="4634" width="2.375" style="218" customWidth="1"/>
    <col min="4635" max="4635" width="2.5" style="218" customWidth="1"/>
    <col min="4636" max="4636" width="2.625" style="218" customWidth="1"/>
    <col min="4637" max="4637" width="2.125" style="218" customWidth="1"/>
    <col min="4638" max="4638" width="2.5" style="218" customWidth="1"/>
    <col min="4639" max="4640" width="2.625" style="218" customWidth="1"/>
    <col min="4641" max="4641" width="2.375" style="218" customWidth="1"/>
    <col min="4642" max="4642" width="2.625" style="218" customWidth="1"/>
    <col min="4643" max="4643" width="2.5" style="218" customWidth="1"/>
    <col min="4644" max="4644" width="2.25" style="218" customWidth="1"/>
    <col min="4645" max="4645" width="2.375" style="218" customWidth="1"/>
    <col min="4646" max="4646" width="2.25" style="218" customWidth="1"/>
    <col min="4647" max="4647" width="2.625" style="218" customWidth="1"/>
    <col min="4648" max="4648" width="2.375" style="218" customWidth="1"/>
    <col min="4649" max="4649" width="2.125" style="218" customWidth="1"/>
    <col min="4650" max="4650" width="2.375" style="218" customWidth="1"/>
    <col min="4651" max="4651" width="2.5" style="218" customWidth="1"/>
    <col min="4652" max="4652" width="2.375" style="218" customWidth="1"/>
    <col min="4653" max="4653" width="2.25" style="218" customWidth="1"/>
    <col min="4654" max="4654" width="2.375" style="218" customWidth="1"/>
    <col min="4655" max="4658" width="2.625" style="218" customWidth="1"/>
    <col min="4659" max="4659" width="2.75" style="218" customWidth="1"/>
    <col min="4660" max="4660" width="2.625" style="218" customWidth="1"/>
    <col min="4661" max="4661" width="2.375" style="218" customWidth="1"/>
    <col min="4662" max="4662" width="3" style="218" customWidth="1"/>
    <col min="4663" max="4864" width="9" style="218"/>
    <col min="4865" max="4865" width="2.25" style="218" customWidth="1"/>
    <col min="4866" max="4866" width="1.875" style="218" customWidth="1"/>
    <col min="4867" max="4867" width="2.375" style="218" customWidth="1"/>
    <col min="4868" max="4868" width="2.625" style="218" customWidth="1"/>
    <col min="4869" max="4870" width="2.375" style="218" customWidth="1"/>
    <col min="4871" max="4871" width="2.5" style="218" customWidth="1"/>
    <col min="4872" max="4872" width="2.25" style="218" customWidth="1"/>
    <col min="4873" max="4873" width="2.375" style="218" customWidth="1"/>
    <col min="4874" max="4874" width="2.25" style="218" customWidth="1"/>
    <col min="4875" max="4876" width="2.375" style="218" customWidth="1"/>
    <col min="4877" max="4877" width="2.5" style="218" customWidth="1"/>
    <col min="4878" max="4878" width="2.375" style="218" customWidth="1"/>
    <col min="4879" max="4879" width="2.25" style="218" customWidth="1"/>
    <col min="4880" max="4880" width="2.375" style="218" customWidth="1"/>
    <col min="4881" max="4882" width="2.5" style="218" customWidth="1"/>
    <col min="4883" max="4883" width="2.375" style="218" customWidth="1"/>
    <col min="4884" max="4884" width="2.25" style="218" customWidth="1"/>
    <col min="4885" max="4886" width="2.375" style="218" customWidth="1"/>
    <col min="4887" max="4887" width="2.25" style="218" customWidth="1"/>
    <col min="4888" max="4888" width="2.625" style="218" customWidth="1"/>
    <col min="4889" max="4890" width="2.375" style="218" customWidth="1"/>
    <col min="4891" max="4891" width="2.5" style="218" customWidth="1"/>
    <col min="4892" max="4892" width="2.625" style="218" customWidth="1"/>
    <col min="4893" max="4893" width="2.125" style="218" customWidth="1"/>
    <col min="4894" max="4894" width="2.5" style="218" customWidth="1"/>
    <col min="4895" max="4896" width="2.625" style="218" customWidth="1"/>
    <col min="4897" max="4897" width="2.375" style="218" customWidth="1"/>
    <col min="4898" max="4898" width="2.625" style="218" customWidth="1"/>
    <col min="4899" max="4899" width="2.5" style="218" customWidth="1"/>
    <col min="4900" max="4900" width="2.25" style="218" customWidth="1"/>
    <col min="4901" max="4901" width="2.375" style="218" customWidth="1"/>
    <col min="4902" max="4902" width="2.25" style="218" customWidth="1"/>
    <col min="4903" max="4903" width="2.625" style="218" customWidth="1"/>
    <col min="4904" max="4904" width="2.375" style="218" customWidth="1"/>
    <col min="4905" max="4905" width="2.125" style="218" customWidth="1"/>
    <col min="4906" max="4906" width="2.375" style="218" customWidth="1"/>
    <col min="4907" max="4907" width="2.5" style="218" customWidth="1"/>
    <col min="4908" max="4908" width="2.375" style="218" customWidth="1"/>
    <col min="4909" max="4909" width="2.25" style="218" customWidth="1"/>
    <col min="4910" max="4910" width="2.375" style="218" customWidth="1"/>
    <col min="4911" max="4914" width="2.625" style="218" customWidth="1"/>
    <col min="4915" max="4915" width="2.75" style="218" customWidth="1"/>
    <col min="4916" max="4916" width="2.625" style="218" customWidth="1"/>
    <col min="4917" max="4917" width="2.375" style="218" customWidth="1"/>
    <col min="4918" max="4918" width="3" style="218" customWidth="1"/>
    <col min="4919" max="5120" width="9" style="218"/>
    <col min="5121" max="5121" width="2.25" style="218" customWidth="1"/>
    <col min="5122" max="5122" width="1.875" style="218" customWidth="1"/>
    <col min="5123" max="5123" width="2.375" style="218" customWidth="1"/>
    <col min="5124" max="5124" width="2.625" style="218" customWidth="1"/>
    <col min="5125" max="5126" width="2.375" style="218" customWidth="1"/>
    <col min="5127" max="5127" width="2.5" style="218" customWidth="1"/>
    <col min="5128" max="5128" width="2.25" style="218" customWidth="1"/>
    <col min="5129" max="5129" width="2.375" style="218" customWidth="1"/>
    <col min="5130" max="5130" width="2.25" style="218" customWidth="1"/>
    <col min="5131" max="5132" width="2.375" style="218" customWidth="1"/>
    <col min="5133" max="5133" width="2.5" style="218" customWidth="1"/>
    <col min="5134" max="5134" width="2.375" style="218" customWidth="1"/>
    <col min="5135" max="5135" width="2.25" style="218" customWidth="1"/>
    <col min="5136" max="5136" width="2.375" style="218" customWidth="1"/>
    <col min="5137" max="5138" width="2.5" style="218" customWidth="1"/>
    <col min="5139" max="5139" width="2.375" style="218" customWidth="1"/>
    <col min="5140" max="5140" width="2.25" style="218" customWidth="1"/>
    <col min="5141" max="5142" width="2.375" style="218" customWidth="1"/>
    <col min="5143" max="5143" width="2.25" style="218" customWidth="1"/>
    <col min="5144" max="5144" width="2.625" style="218" customWidth="1"/>
    <col min="5145" max="5146" width="2.375" style="218" customWidth="1"/>
    <col min="5147" max="5147" width="2.5" style="218" customWidth="1"/>
    <col min="5148" max="5148" width="2.625" style="218" customWidth="1"/>
    <col min="5149" max="5149" width="2.125" style="218" customWidth="1"/>
    <col min="5150" max="5150" width="2.5" style="218" customWidth="1"/>
    <col min="5151" max="5152" width="2.625" style="218" customWidth="1"/>
    <col min="5153" max="5153" width="2.375" style="218" customWidth="1"/>
    <col min="5154" max="5154" width="2.625" style="218" customWidth="1"/>
    <col min="5155" max="5155" width="2.5" style="218" customWidth="1"/>
    <col min="5156" max="5156" width="2.25" style="218" customWidth="1"/>
    <col min="5157" max="5157" width="2.375" style="218" customWidth="1"/>
    <col min="5158" max="5158" width="2.25" style="218" customWidth="1"/>
    <col min="5159" max="5159" width="2.625" style="218" customWidth="1"/>
    <col min="5160" max="5160" width="2.375" style="218" customWidth="1"/>
    <col min="5161" max="5161" width="2.125" style="218" customWidth="1"/>
    <col min="5162" max="5162" width="2.375" style="218" customWidth="1"/>
    <col min="5163" max="5163" width="2.5" style="218" customWidth="1"/>
    <col min="5164" max="5164" width="2.375" style="218" customWidth="1"/>
    <col min="5165" max="5165" width="2.25" style="218" customWidth="1"/>
    <col min="5166" max="5166" width="2.375" style="218" customWidth="1"/>
    <col min="5167" max="5170" width="2.625" style="218" customWidth="1"/>
    <col min="5171" max="5171" width="2.75" style="218" customWidth="1"/>
    <col min="5172" max="5172" width="2.625" style="218" customWidth="1"/>
    <col min="5173" max="5173" width="2.375" style="218" customWidth="1"/>
    <col min="5174" max="5174" width="3" style="218" customWidth="1"/>
    <col min="5175" max="5376" width="9" style="218"/>
    <col min="5377" max="5377" width="2.25" style="218" customWidth="1"/>
    <col min="5378" max="5378" width="1.875" style="218" customWidth="1"/>
    <col min="5379" max="5379" width="2.375" style="218" customWidth="1"/>
    <col min="5380" max="5380" width="2.625" style="218" customWidth="1"/>
    <col min="5381" max="5382" width="2.375" style="218" customWidth="1"/>
    <col min="5383" max="5383" width="2.5" style="218" customWidth="1"/>
    <col min="5384" max="5384" width="2.25" style="218" customWidth="1"/>
    <col min="5385" max="5385" width="2.375" style="218" customWidth="1"/>
    <col min="5386" max="5386" width="2.25" style="218" customWidth="1"/>
    <col min="5387" max="5388" width="2.375" style="218" customWidth="1"/>
    <col min="5389" max="5389" width="2.5" style="218" customWidth="1"/>
    <col min="5390" max="5390" width="2.375" style="218" customWidth="1"/>
    <col min="5391" max="5391" width="2.25" style="218" customWidth="1"/>
    <col min="5392" max="5392" width="2.375" style="218" customWidth="1"/>
    <col min="5393" max="5394" width="2.5" style="218" customWidth="1"/>
    <col min="5395" max="5395" width="2.375" style="218" customWidth="1"/>
    <col min="5396" max="5396" width="2.25" style="218" customWidth="1"/>
    <col min="5397" max="5398" width="2.375" style="218" customWidth="1"/>
    <col min="5399" max="5399" width="2.25" style="218" customWidth="1"/>
    <col min="5400" max="5400" width="2.625" style="218" customWidth="1"/>
    <col min="5401" max="5402" width="2.375" style="218" customWidth="1"/>
    <col min="5403" max="5403" width="2.5" style="218" customWidth="1"/>
    <col min="5404" max="5404" width="2.625" style="218" customWidth="1"/>
    <col min="5405" max="5405" width="2.125" style="218" customWidth="1"/>
    <col min="5406" max="5406" width="2.5" style="218" customWidth="1"/>
    <col min="5407" max="5408" width="2.625" style="218" customWidth="1"/>
    <col min="5409" max="5409" width="2.375" style="218" customWidth="1"/>
    <col min="5410" max="5410" width="2.625" style="218" customWidth="1"/>
    <col min="5411" max="5411" width="2.5" style="218" customWidth="1"/>
    <col min="5412" max="5412" width="2.25" style="218" customWidth="1"/>
    <col min="5413" max="5413" width="2.375" style="218" customWidth="1"/>
    <col min="5414" max="5414" width="2.25" style="218" customWidth="1"/>
    <col min="5415" max="5415" width="2.625" style="218" customWidth="1"/>
    <col min="5416" max="5416" width="2.375" style="218" customWidth="1"/>
    <col min="5417" max="5417" width="2.125" style="218" customWidth="1"/>
    <col min="5418" max="5418" width="2.375" style="218" customWidth="1"/>
    <col min="5419" max="5419" width="2.5" style="218" customWidth="1"/>
    <col min="5420" max="5420" width="2.375" style="218" customWidth="1"/>
    <col min="5421" max="5421" width="2.25" style="218" customWidth="1"/>
    <col min="5422" max="5422" width="2.375" style="218" customWidth="1"/>
    <col min="5423" max="5426" width="2.625" style="218" customWidth="1"/>
    <col min="5427" max="5427" width="2.75" style="218" customWidth="1"/>
    <col min="5428" max="5428" width="2.625" style="218" customWidth="1"/>
    <col min="5429" max="5429" width="2.375" style="218" customWidth="1"/>
    <col min="5430" max="5430" width="3" style="218" customWidth="1"/>
    <col min="5431" max="5632" width="9" style="218"/>
    <col min="5633" max="5633" width="2.25" style="218" customWidth="1"/>
    <col min="5634" max="5634" width="1.875" style="218" customWidth="1"/>
    <col min="5635" max="5635" width="2.375" style="218" customWidth="1"/>
    <col min="5636" max="5636" width="2.625" style="218" customWidth="1"/>
    <col min="5637" max="5638" width="2.375" style="218" customWidth="1"/>
    <col min="5639" max="5639" width="2.5" style="218" customWidth="1"/>
    <col min="5640" max="5640" width="2.25" style="218" customWidth="1"/>
    <col min="5641" max="5641" width="2.375" style="218" customWidth="1"/>
    <col min="5642" max="5642" width="2.25" style="218" customWidth="1"/>
    <col min="5643" max="5644" width="2.375" style="218" customWidth="1"/>
    <col min="5645" max="5645" width="2.5" style="218" customWidth="1"/>
    <col min="5646" max="5646" width="2.375" style="218" customWidth="1"/>
    <col min="5647" max="5647" width="2.25" style="218" customWidth="1"/>
    <col min="5648" max="5648" width="2.375" style="218" customWidth="1"/>
    <col min="5649" max="5650" width="2.5" style="218" customWidth="1"/>
    <col min="5651" max="5651" width="2.375" style="218" customWidth="1"/>
    <col min="5652" max="5652" width="2.25" style="218" customWidth="1"/>
    <col min="5653" max="5654" width="2.375" style="218" customWidth="1"/>
    <col min="5655" max="5655" width="2.25" style="218" customWidth="1"/>
    <col min="5656" max="5656" width="2.625" style="218" customWidth="1"/>
    <col min="5657" max="5658" width="2.375" style="218" customWidth="1"/>
    <col min="5659" max="5659" width="2.5" style="218" customWidth="1"/>
    <col min="5660" max="5660" width="2.625" style="218" customWidth="1"/>
    <col min="5661" max="5661" width="2.125" style="218" customWidth="1"/>
    <col min="5662" max="5662" width="2.5" style="218" customWidth="1"/>
    <col min="5663" max="5664" width="2.625" style="218" customWidth="1"/>
    <col min="5665" max="5665" width="2.375" style="218" customWidth="1"/>
    <col min="5666" max="5666" width="2.625" style="218" customWidth="1"/>
    <col min="5667" max="5667" width="2.5" style="218" customWidth="1"/>
    <col min="5668" max="5668" width="2.25" style="218" customWidth="1"/>
    <col min="5669" max="5669" width="2.375" style="218" customWidth="1"/>
    <col min="5670" max="5670" width="2.25" style="218" customWidth="1"/>
    <col min="5671" max="5671" width="2.625" style="218" customWidth="1"/>
    <col min="5672" max="5672" width="2.375" style="218" customWidth="1"/>
    <col min="5673" max="5673" width="2.125" style="218" customWidth="1"/>
    <col min="5674" max="5674" width="2.375" style="218" customWidth="1"/>
    <col min="5675" max="5675" width="2.5" style="218" customWidth="1"/>
    <col min="5676" max="5676" width="2.375" style="218" customWidth="1"/>
    <col min="5677" max="5677" width="2.25" style="218" customWidth="1"/>
    <col min="5678" max="5678" width="2.375" style="218" customWidth="1"/>
    <col min="5679" max="5682" width="2.625" style="218" customWidth="1"/>
    <col min="5683" max="5683" width="2.75" style="218" customWidth="1"/>
    <col min="5684" max="5684" width="2.625" style="218" customWidth="1"/>
    <col min="5685" max="5685" width="2.375" style="218" customWidth="1"/>
    <col min="5686" max="5686" width="3" style="218" customWidth="1"/>
    <col min="5687" max="5888" width="9" style="218"/>
    <col min="5889" max="5889" width="2.25" style="218" customWidth="1"/>
    <col min="5890" max="5890" width="1.875" style="218" customWidth="1"/>
    <col min="5891" max="5891" width="2.375" style="218" customWidth="1"/>
    <col min="5892" max="5892" width="2.625" style="218" customWidth="1"/>
    <col min="5893" max="5894" width="2.375" style="218" customWidth="1"/>
    <col min="5895" max="5895" width="2.5" style="218" customWidth="1"/>
    <col min="5896" max="5896" width="2.25" style="218" customWidth="1"/>
    <col min="5897" max="5897" width="2.375" style="218" customWidth="1"/>
    <col min="5898" max="5898" width="2.25" style="218" customWidth="1"/>
    <col min="5899" max="5900" width="2.375" style="218" customWidth="1"/>
    <col min="5901" max="5901" width="2.5" style="218" customWidth="1"/>
    <col min="5902" max="5902" width="2.375" style="218" customWidth="1"/>
    <col min="5903" max="5903" width="2.25" style="218" customWidth="1"/>
    <col min="5904" max="5904" width="2.375" style="218" customWidth="1"/>
    <col min="5905" max="5906" width="2.5" style="218" customWidth="1"/>
    <col min="5907" max="5907" width="2.375" style="218" customWidth="1"/>
    <col min="5908" max="5908" width="2.25" style="218" customWidth="1"/>
    <col min="5909" max="5910" width="2.375" style="218" customWidth="1"/>
    <col min="5911" max="5911" width="2.25" style="218" customWidth="1"/>
    <col min="5912" max="5912" width="2.625" style="218" customWidth="1"/>
    <col min="5913" max="5914" width="2.375" style="218" customWidth="1"/>
    <col min="5915" max="5915" width="2.5" style="218" customWidth="1"/>
    <col min="5916" max="5916" width="2.625" style="218" customWidth="1"/>
    <col min="5917" max="5917" width="2.125" style="218" customWidth="1"/>
    <col min="5918" max="5918" width="2.5" style="218" customWidth="1"/>
    <col min="5919" max="5920" width="2.625" style="218" customWidth="1"/>
    <col min="5921" max="5921" width="2.375" style="218" customWidth="1"/>
    <col min="5922" max="5922" width="2.625" style="218" customWidth="1"/>
    <col min="5923" max="5923" width="2.5" style="218" customWidth="1"/>
    <col min="5924" max="5924" width="2.25" style="218" customWidth="1"/>
    <col min="5925" max="5925" width="2.375" style="218" customWidth="1"/>
    <col min="5926" max="5926" width="2.25" style="218" customWidth="1"/>
    <col min="5927" max="5927" width="2.625" style="218" customWidth="1"/>
    <col min="5928" max="5928" width="2.375" style="218" customWidth="1"/>
    <col min="5929" max="5929" width="2.125" style="218" customWidth="1"/>
    <col min="5930" max="5930" width="2.375" style="218" customWidth="1"/>
    <col min="5931" max="5931" width="2.5" style="218" customWidth="1"/>
    <col min="5932" max="5932" width="2.375" style="218" customWidth="1"/>
    <col min="5933" max="5933" width="2.25" style="218" customWidth="1"/>
    <col min="5934" max="5934" width="2.375" style="218" customWidth="1"/>
    <col min="5935" max="5938" width="2.625" style="218" customWidth="1"/>
    <col min="5939" max="5939" width="2.75" style="218" customWidth="1"/>
    <col min="5940" max="5940" width="2.625" style="218" customWidth="1"/>
    <col min="5941" max="5941" width="2.375" style="218" customWidth="1"/>
    <col min="5942" max="5942" width="3" style="218" customWidth="1"/>
    <col min="5943" max="6144" width="9" style="218"/>
    <col min="6145" max="6145" width="2.25" style="218" customWidth="1"/>
    <col min="6146" max="6146" width="1.875" style="218" customWidth="1"/>
    <col min="6147" max="6147" width="2.375" style="218" customWidth="1"/>
    <col min="6148" max="6148" width="2.625" style="218" customWidth="1"/>
    <col min="6149" max="6150" width="2.375" style="218" customWidth="1"/>
    <col min="6151" max="6151" width="2.5" style="218" customWidth="1"/>
    <col min="6152" max="6152" width="2.25" style="218" customWidth="1"/>
    <col min="6153" max="6153" width="2.375" style="218" customWidth="1"/>
    <col min="6154" max="6154" width="2.25" style="218" customWidth="1"/>
    <col min="6155" max="6156" width="2.375" style="218" customWidth="1"/>
    <col min="6157" max="6157" width="2.5" style="218" customWidth="1"/>
    <col min="6158" max="6158" width="2.375" style="218" customWidth="1"/>
    <col min="6159" max="6159" width="2.25" style="218" customWidth="1"/>
    <col min="6160" max="6160" width="2.375" style="218" customWidth="1"/>
    <col min="6161" max="6162" width="2.5" style="218" customWidth="1"/>
    <col min="6163" max="6163" width="2.375" style="218" customWidth="1"/>
    <col min="6164" max="6164" width="2.25" style="218" customWidth="1"/>
    <col min="6165" max="6166" width="2.375" style="218" customWidth="1"/>
    <col min="6167" max="6167" width="2.25" style="218" customWidth="1"/>
    <col min="6168" max="6168" width="2.625" style="218" customWidth="1"/>
    <col min="6169" max="6170" width="2.375" style="218" customWidth="1"/>
    <col min="6171" max="6171" width="2.5" style="218" customWidth="1"/>
    <col min="6172" max="6172" width="2.625" style="218" customWidth="1"/>
    <col min="6173" max="6173" width="2.125" style="218" customWidth="1"/>
    <col min="6174" max="6174" width="2.5" style="218" customWidth="1"/>
    <col min="6175" max="6176" width="2.625" style="218" customWidth="1"/>
    <col min="6177" max="6177" width="2.375" style="218" customWidth="1"/>
    <col min="6178" max="6178" width="2.625" style="218" customWidth="1"/>
    <col min="6179" max="6179" width="2.5" style="218" customWidth="1"/>
    <col min="6180" max="6180" width="2.25" style="218" customWidth="1"/>
    <col min="6181" max="6181" width="2.375" style="218" customWidth="1"/>
    <col min="6182" max="6182" width="2.25" style="218" customWidth="1"/>
    <col min="6183" max="6183" width="2.625" style="218" customWidth="1"/>
    <col min="6184" max="6184" width="2.375" style="218" customWidth="1"/>
    <col min="6185" max="6185" width="2.125" style="218" customWidth="1"/>
    <col min="6186" max="6186" width="2.375" style="218" customWidth="1"/>
    <col min="6187" max="6187" width="2.5" style="218" customWidth="1"/>
    <col min="6188" max="6188" width="2.375" style="218" customWidth="1"/>
    <col min="6189" max="6189" width="2.25" style="218" customWidth="1"/>
    <col min="6190" max="6190" width="2.375" style="218" customWidth="1"/>
    <col min="6191" max="6194" width="2.625" style="218" customWidth="1"/>
    <col min="6195" max="6195" width="2.75" style="218" customWidth="1"/>
    <col min="6196" max="6196" width="2.625" style="218" customWidth="1"/>
    <col min="6197" max="6197" width="2.375" style="218" customWidth="1"/>
    <col min="6198" max="6198" width="3" style="218" customWidth="1"/>
    <col min="6199" max="6400" width="9" style="218"/>
    <col min="6401" max="6401" width="2.25" style="218" customWidth="1"/>
    <col min="6402" max="6402" width="1.875" style="218" customWidth="1"/>
    <col min="6403" max="6403" width="2.375" style="218" customWidth="1"/>
    <col min="6404" max="6404" width="2.625" style="218" customWidth="1"/>
    <col min="6405" max="6406" width="2.375" style="218" customWidth="1"/>
    <col min="6407" max="6407" width="2.5" style="218" customWidth="1"/>
    <col min="6408" max="6408" width="2.25" style="218" customWidth="1"/>
    <col min="6409" max="6409" width="2.375" style="218" customWidth="1"/>
    <col min="6410" max="6410" width="2.25" style="218" customWidth="1"/>
    <col min="6411" max="6412" width="2.375" style="218" customWidth="1"/>
    <col min="6413" max="6413" width="2.5" style="218" customWidth="1"/>
    <col min="6414" max="6414" width="2.375" style="218" customWidth="1"/>
    <col min="6415" max="6415" width="2.25" style="218" customWidth="1"/>
    <col min="6416" max="6416" width="2.375" style="218" customWidth="1"/>
    <col min="6417" max="6418" width="2.5" style="218" customWidth="1"/>
    <col min="6419" max="6419" width="2.375" style="218" customWidth="1"/>
    <col min="6420" max="6420" width="2.25" style="218" customWidth="1"/>
    <col min="6421" max="6422" width="2.375" style="218" customWidth="1"/>
    <col min="6423" max="6423" width="2.25" style="218" customWidth="1"/>
    <col min="6424" max="6424" width="2.625" style="218" customWidth="1"/>
    <col min="6425" max="6426" width="2.375" style="218" customWidth="1"/>
    <col min="6427" max="6427" width="2.5" style="218" customWidth="1"/>
    <col min="6428" max="6428" width="2.625" style="218" customWidth="1"/>
    <col min="6429" max="6429" width="2.125" style="218" customWidth="1"/>
    <col min="6430" max="6430" width="2.5" style="218" customWidth="1"/>
    <col min="6431" max="6432" width="2.625" style="218" customWidth="1"/>
    <col min="6433" max="6433" width="2.375" style="218" customWidth="1"/>
    <col min="6434" max="6434" width="2.625" style="218" customWidth="1"/>
    <col min="6435" max="6435" width="2.5" style="218" customWidth="1"/>
    <col min="6436" max="6436" width="2.25" style="218" customWidth="1"/>
    <col min="6437" max="6437" width="2.375" style="218" customWidth="1"/>
    <col min="6438" max="6438" width="2.25" style="218" customWidth="1"/>
    <col min="6439" max="6439" width="2.625" style="218" customWidth="1"/>
    <col min="6440" max="6440" width="2.375" style="218" customWidth="1"/>
    <col min="6441" max="6441" width="2.125" style="218" customWidth="1"/>
    <col min="6442" max="6442" width="2.375" style="218" customWidth="1"/>
    <col min="6443" max="6443" width="2.5" style="218" customWidth="1"/>
    <col min="6444" max="6444" width="2.375" style="218" customWidth="1"/>
    <col min="6445" max="6445" width="2.25" style="218" customWidth="1"/>
    <col min="6446" max="6446" width="2.375" style="218" customWidth="1"/>
    <col min="6447" max="6450" width="2.625" style="218" customWidth="1"/>
    <col min="6451" max="6451" width="2.75" style="218" customWidth="1"/>
    <col min="6452" max="6452" width="2.625" style="218" customWidth="1"/>
    <col min="6453" max="6453" width="2.375" style="218" customWidth="1"/>
    <col min="6454" max="6454" width="3" style="218" customWidth="1"/>
    <col min="6455" max="6656" width="9" style="218"/>
    <col min="6657" max="6657" width="2.25" style="218" customWidth="1"/>
    <col min="6658" max="6658" width="1.875" style="218" customWidth="1"/>
    <col min="6659" max="6659" width="2.375" style="218" customWidth="1"/>
    <col min="6660" max="6660" width="2.625" style="218" customWidth="1"/>
    <col min="6661" max="6662" width="2.375" style="218" customWidth="1"/>
    <col min="6663" max="6663" width="2.5" style="218" customWidth="1"/>
    <col min="6664" max="6664" width="2.25" style="218" customWidth="1"/>
    <col min="6665" max="6665" width="2.375" style="218" customWidth="1"/>
    <col min="6666" max="6666" width="2.25" style="218" customWidth="1"/>
    <col min="6667" max="6668" width="2.375" style="218" customWidth="1"/>
    <col min="6669" max="6669" width="2.5" style="218" customWidth="1"/>
    <col min="6670" max="6670" width="2.375" style="218" customWidth="1"/>
    <col min="6671" max="6671" width="2.25" style="218" customWidth="1"/>
    <col min="6672" max="6672" width="2.375" style="218" customWidth="1"/>
    <col min="6673" max="6674" width="2.5" style="218" customWidth="1"/>
    <col min="6675" max="6675" width="2.375" style="218" customWidth="1"/>
    <col min="6676" max="6676" width="2.25" style="218" customWidth="1"/>
    <col min="6677" max="6678" width="2.375" style="218" customWidth="1"/>
    <col min="6679" max="6679" width="2.25" style="218" customWidth="1"/>
    <col min="6680" max="6680" width="2.625" style="218" customWidth="1"/>
    <col min="6681" max="6682" width="2.375" style="218" customWidth="1"/>
    <col min="6683" max="6683" width="2.5" style="218" customWidth="1"/>
    <col min="6684" max="6684" width="2.625" style="218" customWidth="1"/>
    <col min="6685" max="6685" width="2.125" style="218" customWidth="1"/>
    <col min="6686" max="6686" width="2.5" style="218" customWidth="1"/>
    <col min="6687" max="6688" width="2.625" style="218" customWidth="1"/>
    <col min="6689" max="6689" width="2.375" style="218" customWidth="1"/>
    <col min="6690" max="6690" width="2.625" style="218" customWidth="1"/>
    <col min="6691" max="6691" width="2.5" style="218" customWidth="1"/>
    <col min="6692" max="6692" width="2.25" style="218" customWidth="1"/>
    <col min="6693" max="6693" width="2.375" style="218" customWidth="1"/>
    <col min="6694" max="6694" width="2.25" style="218" customWidth="1"/>
    <col min="6695" max="6695" width="2.625" style="218" customWidth="1"/>
    <col min="6696" max="6696" width="2.375" style="218" customWidth="1"/>
    <col min="6697" max="6697" width="2.125" style="218" customWidth="1"/>
    <col min="6698" max="6698" width="2.375" style="218" customWidth="1"/>
    <col min="6699" max="6699" width="2.5" style="218" customWidth="1"/>
    <col min="6700" max="6700" width="2.375" style="218" customWidth="1"/>
    <col min="6701" max="6701" width="2.25" style="218" customWidth="1"/>
    <col min="6702" max="6702" width="2.375" style="218" customWidth="1"/>
    <col min="6703" max="6706" width="2.625" style="218" customWidth="1"/>
    <col min="6707" max="6707" width="2.75" style="218" customWidth="1"/>
    <col min="6708" max="6708" width="2.625" style="218" customWidth="1"/>
    <col min="6709" max="6709" width="2.375" style="218" customWidth="1"/>
    <col min="6710" max="6710" width="3" style="218" customWidth="1"/>
    <col min="6711" max="6912" width="9" style="218"/>
    <col min="6913" max="6913" width="2.25" style="218" customWidth="1"/>
    <col min="6914" max="6914" width="1.875" style="218" customWidth="1"/>
    <col min="6915" max="6915" width="2.375" style="218" customWidth="1"/>
    <col min="6916" max="6916" width="2.625" style="218" customWidth="1"/>
    <col min="6917" max="6918" width="2.375" style="218" customWidth="1"/>
    <col min="6919" max="6919" width="2.5" style="218" customWidth="1"/>
    <col min="6920" max="6920" width="2.25" style="218" customWidth="1"/>
    <col min="6921" max="6921" width="2.375" style="218" customWidth="1"/>
    <col min="6922" max="6922" width="2.25" style="218" customWidth="1"/>
    <col min="6923" max="6924" width="2.375" style="218" customWidth="1"/>
    <col min="6925" max="6925" width="2.5" style="218" customWidth="1"/>
    <col min="6926" max="6926" width="2.375" style="218" customWidth="1"/>
    <col min="6927" max="6927" width="2.25" style="218" customWidth="1"/>
    <col min="6928" max="6928" width="2.375" style="218" customWidth="1"/>
    <col min="6929" max="6930" width="2.5" style="218" customWidth="1"/>
    <col min="6931" max="6931" width="2.375" style="218" customWidth="1"/>
    <col min="6932" max="6932" width="2.25" style="218" customWidth="1"/>
    <col min="6933" max="6934" width="2.375" style="218" customWidth="1"/>
    <col min="6935" max="6935" width="2.25" style="218" customWidth="1"/>
    <col min="6936" max="6936" width="2.625" style="218" customWidth="1"/>
    <col min="6937" max="6938" width="2.375" style="218" customWidth="1"/>
    <col min="6939" max="6939" width="2.5" style="218" customWidth="1"/>
    <col min="6940" max="6940" width="2.625" style="218" customWidth="1"/>
    <col min="6941" max="6941" width="2.125" style="218" customWidth="1"/>
    <col min="6942" max="6942" width="2.5" style="218" customWidth="1"/>
    <col min="6943" max="6944" width="2.625" style="218" customWidth="1"/>
    <col min="6945" max="6945" width="2.375" style="218" customWidth="1"/>
    <col min="6946" max="6946" width="2.625" style="218" customWidth="1"/>
    <col min="6947" max="6947" width="2.5" style="218" customWidth="1"/>
    <col min="6948" max="6948" width="2.25" style="218" customWidth="1"/>
    <col min="6949" max="6949" width="2.375" style="218" customWidth="1"/>
    <col min="6950" max="6950" width="2.25" style="218" customWidth="1"/>
    <col min="6951" max="6951" width="2.625" style="218" customWidth="1"/>
    <col min="6952" max="6952" width="2.375" style="218" customWidth="1"/>
    <col min="6953" max="6953" width="2.125" style="218" customWidth="1"/>
    <col min="6954" max="6954" width="2.375" style="218" customWidth="1"/>
    <col min="6955" max="6955" width="2.5" style="218" customWidth="1"/>
    <col min="6956" max="6956" width="2.375" style="218" customWidth="1"/>
    <col min="6957" max="6957" width="2.25" style="218" customWidth="1"/>
    <col min="6958" max="6958" width="2.375" style="218" customWidth="1"/>
    <col min="6959" max="6962" width="2.625" style="218" customWidth="1"/>
    <col min="6963" max="6963" width="2.75" style="218" customWidth="1"/>
    <col min="6964" max="6964" width="2.625" style="218" customWidth="1"/>
    <col min="6965" max="6965" width="2.375" style="218" customWidth="1"/>
    <col min="6966" max="6966" width="3" style="218" customWidth="1"/>
    <col min="6967" max="7168" width="9" style="218"/>
    <col min="7169" max="7169" width="2.25" style="218" customWidth="1"/>
    <col min="7170" max="7170" width="1.875" style="218" customWidth="1"/>
    <col min="7171" max="7171" width="2.375" style="218" customWidth="1"/>
    <col min="7172" max="7172" width="2.625" style="218" customWidth="1"/>
    <col min="7173" max="7174" width="2.375" style="218" customWidth="1"/>
    <col min="7175" max="7175" width="2.5" style="218" customWidth="1"/>
    <col min="7176" max="7176" width="2.25" style="218" customWidth="1"/>
    <col min="7177" max="7177" width="2.375" style="218" customWidth="1"/>
    <col min="7178" max="7178" width="2.25" style="218" customWidth="1"/>
    <col min="7179" max="7180" width="2.375" style="218" customWidth="1"/>
    <col min="7181" max="7181" width="2.5" style="218" customWidth="1"/>
    <col min="7182" max="7182" width="2.375" style="218" customWidth="1"/>
    <col min="7183" max="7183" width="2.25" style="218" customWidth="1"/>
    <col min="7184" max="7184" width="2.375" style="218" customWidth="1"/>
    <col min="7185" max="7186" width="2.5" style="218" customWidth="1"/>
    <col min="7187" max="7187" width="2.375" style="218" customWidth="1"/>
    <col min="7188" max="7188" width="2.25" style="218" customWidth="1"/>
    <col min="7189" max="7190" width="2.375" style="218" customWidth="1"/>
    <col min="7191" max="7191" width="2.25" style="218" customWidth="1"/>
    <col min="7192" max="7192" width="2.625" style="218" customWidth="1"/>
    <col min="7193" max="7194" width="2.375" style="218" customWidth="1"/>
    <col min="7195" max="7195" width="2.5" style="218" customWidth="1"/>
    <col min="7196" max="7196" width="2.625" style="218" customWidth="1"/>
    <col min="7197" max="7197" width="2.125" style="218" customWidth="1"/>
    <col min="7198" max="7198" width="2.5" style="218" customWidth="1"/>
    <col min="7199" max="7200" width="2.625" style="218" customWidth="1"/>
    <col min="7201" max="7201" width="2.375" style="218" customWidth="1"/>
    <col min="7202" max="7202" width="2.625" style="218" customWidth="1"/>
    <col min="7203" max="7203" width="2.5" style="218" customWidth="1"/>
    <col min="7204" max="7204" width="2.25" style="218" customWidth="1"/>
    <col min="7205" max="7205" width="2.375" style="218" customWidth="1"/>
    <col min="7206" max="7206" width="2.25" style="218" customWidth="1"/>
    <col min="7207" max="7207" width="2.625" style="218" customWidth="1"/>
    <col min="7208" max="7208" width="2.375" style="218" customWidth="1"/>
    <col min="7209" max="7209" width="2.125" style="218" customWidth="1"/>
    <col min="7210" max="7210" width="2.375" style="218" customWidth="1"/>
    <col min="7211" max="7211" width="2.5" style="218" customWidth="1"/>
    <col min="7212" max="7212" width="2.375" style="218" customWidth="1"/>
    <col min="7213" max="7213" width="2.25" style="218" customWidth="1"/>
    <col min="7214" max="7214" width="2.375" style="218" customWidth="1"/>
    <col min="7215" max="7218" width="2.625" style="218" customWidth="1"/>
    <col min="7219" max="7219" width="2.75" style="218" customWidth="1"/>
    <col min="7220" max="7220" width="2.625" style="218" customWidth="1"/>
    <col min="7221" max="7221" width="2.375" style="218" customWidth="1"/>
    <col min="7222" max="7222" width="3" style="218" customWidth="1"/>
    <col min="7223" max="7424" width="9" style="218"/>
    <col min="7425" max="7425" width="2.25" style="218" customWidth="1"/>
    <col min="7426" max="7426" width="1.875" style="218" customWidth="1"/>
    <col min="7427" max="7427" width="2.375" style="218" customWidth="1"/>
    <col min="7428" max="7428" width="2.625" style="218" customWidth="1"/>
    <col min="7429" max="7430" width="2.375" style="218" customWidth="1"/>
    <col min="7431" max="7431" width="2.5" style="218" customWidth="1"/>
    <col min="7432" max="7432" width="2.25" style="218" customWidth="1"/>
    <col min="7433" max="7433" width="2.375" style="218" customWidth="1"/>
    <col min="7434" max="7434" width="2.25" style="218" customWidth="1"/>
    <col min="7435" max="7436" width="2.375" style="218" customWidth="1"/>
    <col min="7437" max="7437" width="2.5" style="218" customWidth="1"/>
    <col min="7438" max="7438" width="2.375" style="218" customWidth="1"/>
    <col min="7439" max="7439" width="2.25" style="218" customWidth="1"/>
    <col min="7440" max="7440" width="2.375" style="218" customWidth="1"/>
    <col min="7441" max="7442" width="2.5" style="218" customWidth="1"/>
    <col min="7443" max="7443" width="2.375" style="218" customWidth="1"/>
    <col min="7444" max="7444" width="2.25" style="218" customWidth="1"/>
    <col min="7445" max="7446" width="2.375" style="218" customWidth="1"/>
    <col min="7447" max="7447" width="2.25" style="218" customWidth="1"/>
    <col min="7448" max="7448" width="2.625" style="218" customWidth="1"/>
    <col min="7449" max="7450" width="2.375" style="218" customWidth="1"/>
    <col min="7451" max="7451" width="2.5" style="218" customWidth="1"/>
    <col min="7452" max="7452" width="2.625" style="218" customWidth="1"/>
    <col min="7453" max="7453" width="2.125" style="218" customWidth="1"/>
    <col min="7454" max="7454" width="2.5" style="218" customWidth="1"/>
    <col min="7455" max="7456" width="2.625" style="218" customWidth="1"/>
    <col min="7457" max="7457" width="2.375" style="218" customWidth="1"/>
    <col min="7458" max="7458" width="2.625" style="218" customWidth="1"/>
    <col min="7459" max="7459" width="2.5" style="218" customWidth="1"/>
    <col min="7460" max="7460" width="2.25" style="218" customWidth="1"/>
    <col min="7461" max="7461" width="2.375" style="218" customWidth="1"/>
    <col min="7462" max="7462" width="2.25" style="218" customWidth="1"/>
    <col min="7463" max="7463" width="2.625" style="218" customWidth="1"/>
    <col min="7464" max="7464" width="2.375" style="218" customWidth="1"/>
    <col min="7465" max="7465" width="2.125" style="218" customWidth="1"/>
    <col min="7466" max="7466" width="2.375" style="218" customWidth="1"/>
    <col min="7467" max="7467" width="2.5" style="218" customWidth="1"/>
    <col min="7468" max="7468" width="2.375" style="218" customWidth="1"/>
    <col min="7469" max="7469" width="2.25" style="218" customWidth="1"/>
    <col min="7470" max="7470" width="2.375" style="218" customWidth="1"/>
    <col min="7471" max="7474" width="2.625" style="218" customWidth="1"/>
    <col min="7475" max="7475" width="2.75" style="218" customWidth="1"/>
    <col min="7476" max="7476" width="2.625" style="218" customWidth="1"/>
    <col min="7477" max="7477" width="2.375" style="218" customWidth="1"/>
    <col min="7478" max="7478" width="3" style="218" customWidth="1"/>
    <col min="7479" max="7680" width="9" style="218"/>
    <col min="7681" max="7681" width="2.25" style="218" customWidth="1"/>
    <col min="7682" max="7682" width="1.875" style="218" customWidth="1"/>
    <col min="7683" max="7683" width="2.375" style="218" customWidth="1"/>
    <col min="7684" max="7684" width="2.625" style="218" customWidth="1"/>
    <col min="7685" max="7686" width="2.375" style="218" customWidth="1"/>
    <col min="7687" max="7687" width="2.5" style="218" customWidth="1"/>
    <col min="7688" max="7688" width="2.25" style="218" customWidth="1"/>
    <col min="7689" max="7689" width="2.375" style="218" customWidth="1"/>
    <col min="7690" max="7690" width="2.25" style="218" customWidth="1"/>
    <col min="7691" max="7692" width="2.375" style="218" customWidth="1"/>
    <col min="7693" max="7693" width="2.5" style="218" customWidth="1"/>
    <col min="7694" max="7694" width="2.375" style="218" customWidth="1"/>
    <col min="7695" max="7695" width="2.25" style="218" customWidth="1"/>
    <col min="7696" max="7696" width="2.375" style="218" customWidth="1"/>
    <col min="7697" max="7698" width="2.5" style="218" customWidth="1"/>
    <col min="7699" max="7699" width="2.375" style="218" customWidth="1"/>
    <col min="7700" max="7700" width="2.25" style="218" customWidth="1"/>
    <col min="7701" max="7702" width="2.375" style="218" customWidth="1"/>
    <col min="7703" max="7703" width="2.25" style="218" customWidth="1"/>
    <col min="7704" max="7704" width="2.625" style="218" customWidth="1"/>
    <col min="7705" max="7706" width="2.375" style="218" customWidth="1"/>
    <col min="7707" max="7707" width="2.5" style="218" customWidth="1"/>
    <col min="7708" max="7708" width="2.625" style="218" customWidth="1"/>
    <col min="7709" max="7709" width="2.125" style="218" customWidth="1"/>
    <col min="7710" max="7710" width="2.5" style="218" customWidth="1"/>
    <col min="7711" max="7712" width="2.625" style="218" customWidth="1"/>
    <col min="7713" max="7713" width="2.375" style="218" customWidth="1"/>
    <col min="7714" max="7714" width="2.625" style="218" customWidth="1"/>
    <col min="7715" max="7715" width="2.5" style="218" customWidth="1"/>
    <col min="7716" max="7716" width="2.25" style="218" customWidth="1"/>
    <col min="7717" max="7717" width="2.375" style="218" customWidth="1"/>
    <col min="7718" max="7718" width="2.25" style="218" customWidth="1"/>
    <col min="7719" max="7719" width="2.625" style="218" customWidth="1"/>
    <col min="7720" max="7720" width="2.375" style="218" customWidth="1"/>
    <col min="7721" max="7721" width="2.125" style="218" customWidth="1"/>
    <col min="7722" max="7722" width="2.375" style="218" customWidth="1"/>
    <col min="7723" max="7723" width="2.5" style="218" customWidth="1"/>
    <col min="7724" max="7724" width="2.375" style="218" customWidth="1"/>
    <col min="7725" max="7725" width="2.25" style="218" customWidth="1"/>
    <col min="7726" max="7726" width="2.375" style="218" customWidth="1"/>
    <col min="7727" max="7730" width="2.625" style="218" customWidth="1"/>
    <col min="7731" max="7731" width="2.75" style="218" customWidth="1"/>
    <col min="7732" max="7732" width="2.625" style="218" customWidth="1"/>
    <col min="7733" max="7733" width="2.375" style="218" customWidth="1"/>
    <col min="7734" max="7734" width="3" style="218" customWidth="1"/>
    <col min="7735" max="7936" width="9" style="218"/>
    <col min="7937" max="7937" width="2.25" style="218" customWidth="1"/>
    <col min="7938" max="7938" width="1.875" style="218" customWidth="1"/>
    <col min="7939" max="7939" width="2.375" style="218" customWidth="1"/>
    <col min="7940" max="7940" width="2.625" style="218" customWidth="1"/>
    <col min="7941" max="7942" width="2.375" style="218" customWidth="1"/>
    <col min="7943" max="7943" width="2.5" style="218" customWidth="1"/>
    <col min="7944" max="7944" width="2.25" style="218" customWidth="1"/>
    <col min="7945" max="7945" width="2.375" style="218" customWidth="1"/>
    <col min="7946" max="7946" width="2.25" style="218" customWidth="1"/>
    <col min="7947" max="7948" width="2.375" style="218" customWidth="1"/>
    <col min="7949" max="7949" width="2.5" style="218" customWidth="1"/>
    <col min="7950" max="7950" width="2.375" style="218" customWidth="1"/>
    <col min="7951" max="7951" width="2.25" style="218" customWidth="1"/>
    <col min="7952" max="7952" width="2.375" style="218" customWidth="1"/>
    <col min="7953" max="7954" width="2.5" style="218" customWidth="1"/>
    <col min="7955" max="7955" width="2.375" style="218" customWidth="1"/>
    <col min="7956" max="7956" width="2.25" style="218" customWidth="1"/>
    <col min="7957" max="7958" width="2.375" style="218" customWidth="1"/>
    <col min="7959" max="7959" width="2.25" style="218" customWidth="1"/>
    <col min="7960" max="7960" width="2.625" style="218" customWidth="1"/>
    <col min="7961" max="7962" width="2.375" style="218" customWidth="1"/>
    <col min="7963" max="7963" width="2.5" style="218" customWidth="1"/>
    <col min="7964" max="7964" width="2.625" style="218" customWidth="1"/>
    <col min="7965" max="7965" width="2.125" style="218" customWidth="1"/>
    <col min="7966" max="7966" width="2.5" style="218" customWidth="1"/>
    <col min="7967" max="7968" width="2.625" style="218" customWidth="1"/>
    <col min="7969" max="7969" width="2.375" style="218" customWidth="1"/>
    <col min="7970" max="7970" width="2.625" style="218" customWidth="1"/>
    <col min="7971" max="7971" width="2.5" style="218" customWidth="1"/>
    <col min="7972" max="7972" width="2.25" style="218" customWidth="1"/>
    <col min="7973" max="7973" width="2.375" style="218" customWidth="1"/>
    <col min="7974" max="7974" width="2.25" style="218" customWidth="1"/>
    <col min="7975" max="7975" width="2.625" style="218" customWidth="1"/>
    <col min="7976" max="7976" width="2.375" style="218" customWidth="1"/>
    <col min="7977" max="7977" width="2.125" style="218" customWidth="1"/>
    <col min="7978" max="7978" width="2.375" style="218" customWidth="1"/>
    <col min="7979" max="7979" width="2.5" style="218" customWidth="1"/>
    <col min="7980" max="7980" width="2.375" style="218" customWidth="1"/>
    <col min="7981" max="7981" width="2.25" style="218" customWidth="1"/>
    <col min="7982" max="7982" width="2.375" style="218" customWidth="1"/>
    <col min="7983" max="7986" width="2.625" style="218" customWidth="1"/>
    <col min="7987" max="7987" width="2.75" style="218" customWidth="1"/>
    <col min="7988" max="7988" width="2.625" style="218" customWidth="1"/>
    <col min="7989" max="7989" width="2.375" style="218" customWidth="1"/>
    <col min="7990" max="7990" width="3" style="218" customWidth="1"/>
    <col min="7991" max="8192" width="9" style="218"/>
    <col min="8193" max="8193" width="2.25" style="218" customWidth="1"/>
    <col min="8194" max="8194" width="1.875" style="218" customWidth="1"/>
    <col min="8195" max="8195" width="2.375" style="218" customWidth="1"/>
    <col min="8196" max="8196" width="2.625" style="218" customWidth="1"/>
    <col min="8197" max="8198" width="2.375" style="218" customWidth="1"/>
    <col min="8199" max="8199" width="2.5" style="218" customWidth="1"/>
    <col min="8200" max="8200" width="2.25" style="218" customWidth="1"/>
    <col min="8201" max="8201" width="2.375" style="218" customWidth="1"/>
    <col min="8202" max="8202" width="2.25" style="218" customWidth="1"/>
    <col min="8203" max="8204" width="2.375" style="218" customWidth="1"/>
    <col min="8205" max="8205" width="2.5" style="218" customWidth="1"/>
    <col min="8206" max="8206" width="2.375" style="218" customWidth="1"/>
    <col min="8207" max="8207" width="2.25" style="218" customWidth="1"/>
    <col min="8208" max="8208" width="2.375" style="218" customWidth="1"/>
    <col min="8209" max="8210" width="2.5" style="218" customWidth="1"/>
    <col min="8211" max="8211" width="2.375" style="218" customWidth="1"/>
    <col min="8212" max="8212" width="2.25" style="218" customWidth="1"/>
    <col min="8213" max="8214" width="2.375" style="218" customWidth="1"/>
    <col min="8215" max="8215" width="2.25" style="218" customWidth="1"/>
    <col min="8216" max="8216" width="2.625" style="218" customWidth="1"/>
    <col min="8217" max="8218" width="2.375" style="218" customWidth="1"/>
    <col min="8219" max="8219" width="2.5" style="218" customWidth="1"/>
    <col min="8220" max="8220" width="2.625" style="218" customWidth="1"/>
    <col min="8221" max="8221" width="2.125" style="218" customWidth="1"/>
    <col min="8222" max="8222" width="2.5" style="218" customWidth="1"/>
    <col min="8223" max="8224" width="2.625" style="218" customWidth="1"/>
    <col min="8225" max="8225" width="2.375" style="218" customWidth="1"/>
    <col min="8226" max="8226" width="2.625" style="218" customWidth="1"/>
    <col min="8227" max="8227" width="2.5" style="218" customWidth="1"/>
    <col min="8228" max="8228" width="2.25" style="218" customWidth="1"/>
    <col min="8229" max="8229" width="2.375" style="218" customWidth="1"/>
    <col min="8230" max="8230" width="2.25" style="218" customWidth="1"/>
    <col min="8231" max="8231" width="2.625" style="218" customWidth="1"/>
    <col min="8232" max="8232" width="2.375" style="218" customWidth="1"/>
    <col min="8233" max="8233" width="2.125" style="218" customWidth="1"/>
    <col min="8234" max="8234" width="2.375" style="218" customWidth="1"/>
    <col min="8235" max="8235" width="2.5" style="218" customWidth="1"/>
    <col min="8236" max="8236" width="2.375" style="218" customWidth="1"/>
    <col min="8237" max="8237" width="2.25" style="218" customWidth="1"/>
    <col min="8238" max="8238" width="2.375" style="218" customWidth="1"/>
    <col min="8239" max="8242" width="2.625" style="218" customWidth="1"/>
    <col min="8243" max="8243" width="2.75" style="218" customWidth="1"/>
    <col min="8244" max="8244" width="2.625" style="218" customWidth="1"/>
    <col min="8245" max="8245" width="2.375" style="218" customWidth="1"/>
    <col min="8246" max="8246" width="3" style="218" customWidth="1"/>
    <col min="8247" max="8448" width="9" style="218"/>
    <col min="8449" max="8449" width="2.25" style="218" customWidth="1"/>
    <col min="8450" max="8450" width="1.875" style="218" customWidth="1"/>
    <col min="8451" max="8451" width="2.375" style="218" customWidth="1"/>
    <col min="8452" max="8452" width="2.625" style="218" customWidth="1"/>
    <col min="8453" max="8454" width="2.375" style="218" customWidth="1"/>
    <col min="8455" max="8455" width="2.5" style="218" customWidth="1"/>
    <col min="8456" max="8456" width="2.25" style="218" customWidth="1"/>
    <col min="8457" max="8457" width="2.375" style="218" customWidth="1"/>
    <col min="8458" max="8458" width="2.25" style="218" customWidth="1"/>
    <col min="8459" max="8460" width="2.375" style="218" customWidth="1"/>
    <col min="8461" max="8461" width="2.5" style="218" customWidth="1"/>
    <col min="8462" max="8462" width="2.375" style="218" customWidth="1"/>
    <col min="8463" max="8463" width="2.25" style="218" customWidth="1"/>
    <col min="8464" max="8464" width="2.375" style="218" customWidth="1"/>
    <col min="8465" max="8466" width="2.5" style="218" customWidth="1"/>
    <col min="8467" max="8467" width="2.375" style="218" customWidth="1"/>
    <col min="8468" max="8468" width="2.25" style="218" customWidth="1"/>
    <col min="8469" max="8470" width="2.375" style="218" customWidth="1"/>
    <col min="8471" max="8471" width="2.25" style="218" customWidth="1"/>
    <col min="8472" max="8472" width="2.625" style="218" customWidth="1"/>
    <col min="8473" max="8474" width="2.375" style="218" customWidth="1"/>
    <col min="8475" max="8475" width="2.5" style="218" customWidth="1"/>
    <col min="8476" max="8476" width="2.625" style="218" customWidth="1"/>
    <col min="8477" max="8477" width="2.125" style="218" customWidth="1"/>
    <col min="8478" max="8478" width="2.5" style="218" customWidth="1"/>
    <col min="8479" max="8480" width="2.625" style="218" customWidth="1"/>
    <col min="8481" max="8481" width="2.375" style="218" customWidth="1"/>
    <col min="8482" max="8482" width="2.625" style="218" customWidth="1"/>
    <col min="8483" max="8483" width="2.5" style="218" customWidth="1"/>
    <col min="8484" max="8484" width="2.25" style="218" customWidth="1"/>
    <col min="8485" max="8485" width="2.375" style="218" customWidth="1"/>
    <col min="8486" max="8486" width="2.25" style="218" customWidth="1"/>
    <col min="8487" max="8487" width="2.625" style="218" customWidth="1"/>
    <col min="8488" max="8488" width="2.375" style="218" customWidth="1"/>
    <col min="8489" max="8489" width="2.125" style="218" customWidth="1"/>
    <col min="8490" max="8490" width="2.375" style="218" customWidth="1"/>
    <col min="8491" max="8491" width="2.5" style="218" customWidth="1"/>
    <col min="8492" max="8492" width="2.375" style="218" customWidth="1"/>
    <col min="8493" max="8493" width="2.25" style="218" customWidth="1"/>
    <col min="8494" max="8494" width="2.375" style="218" customWidth="1"/>
    <col min="8495" max="8498" width="2.625" style="218" customWidth="1"/>
    <col min="8499" max="8499" width="2.75" style="218" customWidth="1"/>
    <col min="8500" max="8500" width="2.625" style="218" customWidth="1"/>
    <col min="8501" max="8501" width="2.375" style="218" customWidth="1"/>
    <col min="8502" max="8502" width="3" style="218" customWidth="1"/>
    <col min="8503" max="8704" width="9" style="218"/>
    <col min="8705" max="8705" width="2.25" style="218" customWidth="1"/>
    <col min="8706" max="8706" width="1.875" style="218" customWidth="1"/>
    <col min="8707" max="8707" width="2.375" style="218" customWidth="1"/>
    <col min="8708" max="8708" width="2.625" style="218" customWidth="1"/>
    <col min="8709" max="8710" width="2.375" style="218" customWidth="1"/>
    <col min="8711" max="8711" width="2.5" style="218" customWidth="1"/>
    <col min="8712" max="8712" width="2.25" style="218" customWidth="1"/>
    <col min="8713" max="8713" width="2.375" style="218" customWidth="1"/>
    <col min="8714" max="8714" width="2.25" style="218" customWidth="1"/>
    <col min="8715" max="8716" width="2.375" style="218" customWidth="1"/>
    <col min="8717" max="8717" width="2.5" style="218" customWidth="1"/>
    <col min="8718" max="8718" width="2.375" style="218" customWidth="1"/>
    <col min="8719" max="8719" width="2.25" style="218" customWidth="1"/>
    <col min="8720" max="8720" width="2.375" style="218" customWidth="1"/>
    <col min="8721" max="8722" width="2.5" style="218" customWidth="1"/>
    <col min="8723" max="8723" width="2.375" style="218" customWidth="1"/>
    <col min="8724" max="8724" width="2.25" style="218" customWidth="1"/>
    <col min="8725" max="8726" width="2.375" style="218" customWidth="1"/>
    <col min="8727" max="8727" width="2.25" style="218" customWidth="1"/>
    <col min="8728" max="8728" width="2.625" style="218" customWidth="1"/>
    <col min="8729" max="8730" width="2.375" style="218" customWidth="1"/>
    <col min="8731" max="8731" width="2.5" style="218" customWidth="1"/>
    <col min="8732" max="8732" width="2.625" style="218" customWidth="1"/>
    <col min="8733" max="8733" width="2.125" style="218" customWidth="1"/>
    <col min="8734" max="8734" width="2.5" style="218" customWidth="1"/>
    <col min="8735" max="8736" width="2.625" style="218" customWidth="1"/>
    <col min="8737" max="8737" width="2.375" style="218" customWidth="1"/>
    <col min="8738" max="8738" width="2.625" style="218" customWidth="1"/>
    <col min="8739" max="8739" width="2.5" style="218" customWidth="1"/>
    <col min="8740" max="8740" width="2.25" style="218" customWidth="1"/>
    <col min="8741" max="8741" width="2.375" style="218" customWidth="1"/>
    <col min="8742" max="8742" width="2.25" style="218" customWidth="1"/>
    <col min="8743" max="8743" width="2.625" style="218" customWidth="1"/>
    <col min="8744" max="8744" width="2.375" style="218" customWidth="1"/>
    <col min="8745" max="8745" width="2.125" style="218" customWidth="1"/>
    <col min="8746" max="8746" width="2.375" style="218" customWidth="1"/>
    <col min="8747" max="8747" width="2.5" style="218" customWidth="1"/>
    <col min="8748" max="8748" width="2.375" style="218" customWidth="1"/>
    <col min="8749" max="8749" width="2.25" style="218" customWidth="1"/>
    <col min="8750" max="8750" width="2.375" style="218" customWidth="1"/>
    <col min="8751" max="8754" width="2.625" style="218" customWidth="1"/>
    <col min="8755" max="8755" width="2.75" style="218" customWidth="1"/>
    <col min="8756" max="8756" width="2.625" style="218" customWidth="1"/>
    <col min="8757" max="8757" width="2.375" style="218" customWidth="1"/>
    <col min="8758" max="8758" width="3" style="218" customWidth="1"/>
    <col min="8759" max="8960" width="9" style="218"/>
    <col min="8961" max="8961" width="2.25" style="218" customWidth="1"/>
    <col min="8962" max="8962" width="1.875" style="218" customWidth="1"/>
    <col min="8963" max="8963" width="2.375" style="218" customWidth="1"/>
    <col min="8964" max="8964" width="2.625" style="218" customWidth="1"/>
    <col min="8965" max="8966" width="2.375" style="218" customWidth="1"/>
    <col min="8967" max="8967" width="2.5" style="218" customWidth="1"/>
    <col min="8968" max="8968" width="2.25" style="218" customWidth="1"/>
    <col min="8969" max="8969" width="2.375" style="218" customWidth="1"/>
    <col min="8970" max="8970" width="2.25" style="218" customWidth="1"/>
    <col min="8971" max="8972" width="2.375" style="218" customWidth="1"/>
    <col min="8973" max="8973" width="2.5" style="218" customWidth="1"/>
    <col min="8974" max="8974" width="2.375" style="218" customWidth="1"/>
    <col min="8975" max="8975" width="2.25" style="218" customWidth="1"/>
    <col min="8976" max="8976" width="2.375" style="218" customWidth="1"/>
    <col min="8977" max="8978" width="2.5" style="218" customWidth="1"/>
    <col min="8979" max="8979" width="2.375" style="218" customWidth="1"/>
    <col min="8980" max="8980" width="2.25" style="218" customWidth="1"/>
    <col min="8981" max="8982" width="2.375" style="218" customWidth="1"/>
    <col min="8983" max="8983" width="2.25" style="218" customWidth="1"/>
    <col min="8984" max="8984" width="2.625" style="218" customWidth="1"/>
    <col min="8985" max="8986" width="2.375" style="218" customWidth="1"/>
    <col min="8987" max="8987" width="2.5" style="218" customWidth="1"/>
    <col min="8988" max="8988" width="2.625" style="218" customWidth="1"/>
    <col min="8989" max="8989" width="2.125" style="218" customWidth="1"/>
    <col min="8990" max="8990" width="2.5" style="218" customWidth="1"/>
    <col min="8991" max="8992" width="2.625" style="218" customWidth="1"/>
    <col min="8993" max="8993" width="2.375" style="218" customWidth="1"/>
    <col min="8994" max="8994" width="2.625" style="218" customWidth="1"/>
    <col min="8995" max="8995" width="2.5" style="218" customWidth="1"/>
    <col min="8996" max="8996" width="2.25" style="218" customWidth="1"/>
    <col min="8997" max="8997" width="2.375" style="218" customWidth="1"/>
    <col min="8998" max="8998" width="2.25" style="218" customWidth="1"/>
    <col min="8999" max="8999" width="2.625" style="218" customWidth="1"/>
    <col min="9000" max="9000" width="2.375" style="218" customWidth="1"/>
    <col min="9001" max="9001" width="2.125" style="218" customWidth="1"/>
    <col min="9002" max="9002" width="2.375" style="218" customWidth="1"/>
    <col min="9003" max="9003" width="2.5" style="218" customWidth="1"/>
    <col min="9004" max="9004" width="2.375" style="218" customWidth="1"/>
    <col min="9005" max="9005" width="2.25" style="218" customWidth="1"/>
    <col min="9006" max="9006" width="2.375" style="218" customWidth="1"/>
    <col min="9007" max="9010" width="2.625" style="218" customWidth="1"/>
    <col min="9011" max="9011" width="2.75" style="218" customWidth="1"/>
    <col min="9012" max="9012" width="2.625" style="218" customWidth="1"/>
    <col min="9013" max="9013" width="2.375" style="218" customWidth="1"/>
    <col min="9014" max="9014" width="3" style="218" customWidth="1"/>
    <col min="9015" max="9216" width="9" style="218"/>
    <col min="9217" max="9217" width="2.25" style="218" customWidth="1"/>
    <col min="9218" max="9218" width="1.875" style="218" customWidth="1"/>
    <col min="9219" max="9219" width="2.375" style="218" customWidth="1"/>
    <col min="9220" max="9220" width="2.625" style="218" customWidth="1"/>
    <col min="9221" max="9222" width="2.375" style="218" customWidth="1"/>
    <col min="9223" max="9223" width="2.5" style="218" customWidth="1"/>
    <col min="9224" max="9224" width="2.25" style="218" customWidth="1"/>
    <col min="9225" max="9225" width="2.375" style="218" customWidth="1"/>
    <col min="9226" max="9226" width="2.25" style="218" customWidth="1"/>
    <col min="9227" max="9228" width="2.375" style="218" customWidth="1"/>
    <col min="9229" max="9229" width="2.5" style="218" customWidth="1"/>
    <col min="9230" max="9230" width="2.375" style="218" customWidth="1"/>
    <col min="9231" max="9231" width="2.25" style="218" customWidth="1"/>
    <col min="9232" max="9232" width="2.375" style="218" customWidth="1"/>
    <col min="9233" max="9234" width="2.5" style="218" customWidth="1"/>
    <col min="9235" max="9235" width="2.375" style="218" customWidth="1"/>
    <col min="9236" max="9236" width="2.25" style="218" customWidth="1"/>
    <col min="9237" max="9238" width="2.375" style="218" customWidth="1"/>
    <col min="9239" max="9239" width="2.25" style="218" customWidth="1"/>
    <col min="9240" max="9240" width="2.625" style="218" customWidth="1"/>
    <col min="9241" max="9242" width="2.375" style="218" customWidth="1"/>
    <col min="9243" max="9243" width="2.5" style="218" customWidth="1"/>
    <col min="9244" max="9244" width="2.625" style="218" customWidth="1"/>
    <col min="9245" max="9245" width="2.125" style="218" customWidth="1"/>
    <col min="9246" max="9246" width="2.5" style="218" customWidth="1"/>
    <col min="9247" max="9248" width="2.625" style="218" customWidth="1"/>
    <col min="9249" max="9249" width="2.375" style="218" customWidth="1"/>
    <col min="9250" max="9250" width="2.625" style="218" customWidth="1"/>
    <col min="9251" max="9251" width="2.5" style="218" customWidth="1"/>
    <col min="9252" max="9252" width="2.25" style="218" customWidth="1"/>
    <col min="9253" max="9253" width="2.375" style="218" customWidth="1"/>
    <col min="9254" max="9254" width="2.25" style="218" customWidth="1"/>
    <col min="9255" max="9255" width="2.625" style="218" customWidth="1"/>
    <col min="9256" max="9256" width="2.375" style="218" customWidth="1"/>
    <col min="9257" max="9257" width="2.125" style="218" customWidth="1"/>
    <col min="9258" max="9258" width="2.375" style="218" customWidth="1"/>
    <col min="9259" max="9259" width="2.5" style="218" customWidth="1"/>
    <col min="9260" max="9260" width="2.375" style="218" customWidth="1"/>
    <col min="9261" max="9261" width="2.25" style="218" customWidth="1"/>
    <col min="9262" max="9262" width="2.375" style="218" customWidth="1"/>
    <col min="9263" max="9266" width="2.625" style="218" customWidth="1"/>
    <col min="9267" max="9267" width="2.75" style="218" customWidth="1"/>
    <col min="9268" max="9268" width="2.625" style="218" customWidth="1"/>
    <col min="9269" max="9269" width="2.375" style="218" customWidth="1"/>
    <col min="9270" max="9270" width="3" style="218" customWidth="1"/>
    <col min="9271" max="9472" width="9" style="218"/>
    <col min="9473" max="9473" width="2.25" style="218" customWidth="1"/>
    <col min="9474" max="9474" width="1.875" style="218" customWidth="1"/>
    <col min="9475" max="9475" width="2.375" style="218" customWidth="1"/>
    <col min="9476" max="9476" width="2.625" style="218" customWidth="1"/>
    <col min="9477" max="9478" width="2.375" style="218" customWidth="1"/>
    <col min="9479" max="9479" width="2.5" style="218" customWidth="1"/>
    <col min="9480" max="9480" width="2.25" style="218" customWidth="1"/>
    <col min="9481" max="9481" width="2.375" style="218" customWidth="1"/>
    <col min="9482" max="9482" width="2.25" style="218" customWidth="1"/>
    <col min="9483" max="9484" width="2.375" style="218" customWidth="1"/>
    <col min="9485" max="9485" width="2.5" style="218" customWidth="1"/>
    <col min="9486" max="9486" width="2.375" style="218" customWidth="1"/>
    <col min="9487" max="9487" width="2.25" style="218" customWidth="1"/>
    <col min="9488" max="9488" width="2.375" style="218" customWidth="1"/>
    <col min="9489" max="9490" width="2.5" style="218" customWidth="1"/>
    <col min="9491" max="9491" width="2.375" style="218" customWidth="1"/>
    <col min="9492" max="9492" width="2.25" style="218" customWidth="1"/>
    <col min="9493" max="9494" width="2.375" style="218" customWidth="1"/>
    <col min="9495" max="9495" width="2.25" style="218" customWidth="1"/>
    <col min="9496" max="9496" width="2.625" style="218" customWidth="1"/>
    <col min="9497" max="9498" width="2.375" style="218" customWidth="1"/>
    <col min="9499" max="9499" width="2.5" style="218" customWidth="1"/>
    <col min="9500" max="9500" width="2.625" style="218" customWidth="1"/>
    <col min="9501" max="9501" width="2.125" style="218" customWidth="1"/>
    <col min="9502" max="9502" width="2.5" style="218" customWidth="1"/>
    <col min="9503" max="9504" width="2.625" style="218" customWidth="1"/>
    <col min="9505" max="9505" width="2.375" style="218" customWidth="1"/>
    <col min="9506" max="9506" width="2.625" style="218" customWidth="1"/>
    <col min="9507" max="9507" width="2.5" style="218" customWidth="1"/>
    <col min="9508" max="9508" width="2.25" style="218" customWidth="1"/>
    <col min="9509" max="9509" width="2.375" style="218" customWidth="1"/>
    <col min="9510" max="9510" width="2.25" style="218" customWidth="1"/>
    <col min="9511" max="9511" width="2.625" style="218" customWidth="1"/>
    <col min="9512" max="9512" width="2.375" style="218" customWidth="1"/>
    <col min="9513" max="9513" width="2.125" style="218" customWidth="1"/>
    <col min="9514" max="9514" width="2.375" style="218" customWidth="1"/>
    <col min="9515" max="9515" width="2.5" style="218" customWidth="1"/>
    <col min="9516" max="9516" width="2.375" style="218" customWidth="1"/>
    <col min="9517" max="9517" width="2.25" style="218" customWidth="1"/>
    <col min="9518" max="9518" width="2.375" style="218" customWidth="1"/>
    <col min="9519" max="9522" width="2.625" style="218" customWidth="1"/>
    <col min="9523" max="9523" width="2.75" style="218" customWidth="1"/>
    <col min="9524" max="9524" width="2.625" style="218" customWidth="1"/>
    <col min="9525" max="9525" width="2.375" style="218" customWidth="1"/>
    <col min="9526" max="9526" width="3" style="218" customWidth="1"/>
    <col min="9527" max="9728" width="9" style="218"/>
    <col min="9729" max="9729" width="2.25" style="218" customWidth="1"/>
    <col min="9730" max="9730" width="1.875" style="218" customWidth="1"/>
    <col min="9731" max="9731" width="2.375" style="218" customWidth="1"/>
    <col min="9732" max="9732" width="2.625" style="218" customWidth="1"/>
    <col min="9733" max="9734" width="2.375" style="218" customWidth="1"/>
    <col min="9735" max="9735" width="2.5" style="218" customWidth="1"/>
    <col min="9736" max="9736" width="2.25" style="218" customWidth="1"/>
    <col min="9737" max="9737" width="2.375" style="218" customWidth="1"/>
    <col min="9738" max="9738" width="2.25" style="218" customWidth="1"/>
    <col min="9739" max="9740" width="2.375" style="218" customWidth="1"/>
    <col min="9741" max="9741" width="2.5" style="218" customWidth="1"/>
    <col min="9742" max="9742" width="2.375" style="218" customWidth="1"/>
    <col min="9743" max="9743" width="2.25" style="218" customWidth="1"/>
    <col min="9744" max="9744" width="2.375" style="218" customWidth="1"/>
    <col min="9745" max="9746" width="2.5" style="218" customWidth="1"/>
    <col min="9747" max="9747" width="2.375" style="218" customWidth="1"/>
    <col min="9748" max="9748" width="2.25" style="218" customWidth="1"/>
    <col min="9749" max="9750" width="2.375" style="218" customWidth="1"/>
    <col min="9751" max="9751" width="2.25" style="218" customWidth="1"/>
    <col min="9752" max="9752" width="2.625" style="218" customWidth="1"/>
    <col min="9753" max="9754" width="2.375" style="218" customWidth="1"/>
    <col min="9755" max="9755" width="2.5" style="218" customWidth="1"/>
    <col min="9756" max="9756" width="2.625" style="218" customWidth="1"/>
    <col min="9757" max="9757" width="2.125" style="218" customWidth="1"/>
    <col min="9758" max="9758" width="2.5" style="218" customWidth="1"/>
    <col min="9759" max="9760" width="2.625" style="218" customWidth="1"/>
    <col min="9761" max="9761" width="2.375" style="218" customWidth="1"/>
    <col min="9762" max="9762" width="2.625" style="218" customWidth="1"/>
    <col min="9763" max="9763" width="2.5" style="218" customWidth="1"/>
    <col min="9764" max="9764" width="2.25" style="218" customWidth="1"/>
    <col min="9765" max="9765" width="2.375" style="218" customWidth="1"/>
    <col min="9766" max="9766" width="2.25" style="218" customWidth="1"/>
    <col min="9767" max="9767" width="2.625" style="218" customWidth="1"/>
    <col min="9768" max="9768" width="2.375" style="218" customWidth="1"/>
    <col min="9769" max="9769" width="2.125" style="218" customWidth="1"/>
    <col min="9770" max="9770" width="2.375" style="218" customWidth="1"/>
    <col min="9771" max="9771" width="2.5" style="218" customWidth="1"/>
    <col min="9772" max="9772" width="2.375" style="218" customWidth="1"/>
    <col min="9773" max="9773" width="2.25" style="218" customWidth="1"/>
    <col min="9774" max="9774" width="2.375" style="218" customWidth="1"/>
    <col min="9775" max="9778" width="2.625" style="218" customWidth="1"/>
    <col min="9779" max="9779" width="2.75" style="218" customWidth="1"/>
    <col min="9780" max="9780" width="2.625" style="218" customWidth="1"/>
    <col min="9781" max="9781" width="2.375" style="218" customWidth="1"/>
    <col min="9782" max="9782" width="3" style="218" customWidth="1"/>
    <col min="9783" max="9984" width="9" style="218"/>
    <col min="9985" max="9985" width="2.25" style="218" customWidth="1"/>
    <col min="9986" max="9986" width="1.875" style="218" customWidth="1"/>
    <col min="9987" max="9987" width="2.375" style="218" customWidth="1"/>
    <col min="9988" max="9988" width="2.625" style="218" customWidth="1"/>
    <col min="9989" max="9990" width="2.375" style="218" customWidth="1"/>
    <col min="9991" max="9991" width="2.5" style="218" customWidth="1"/>
    <col min="9992" max="9992" width="2.25" style="218" customWidth="1"/>
    <col min="9993" max="9993" width="2.375" style="218" customWidth="1"/>
    <col min="9994" max="9994" width="2.25" style="218" customWidth="1"/>
    <col min="9995" max="9996" width="2.375" style="218" customWidth="1"/>
    <col min="9997" max="9997" width="2.5" style="218" customWidth="1"/>
    <col min="9998" max="9998" width="2.375" style="218" customWidth="1"/>
    <col min="9999" max="9999" width="2.25" style="218" customWidth="1"/>
    <col min="10000" max="10000" width="2.375" style="218" customWidth="1"/>
    <col min="10001" max="10002" width="2.5" style="218" customWidth="1"/>
    <col min="10003" max="10003" width="2.375" style="218" customWidth="1"/>
    <col min="10004" max="10004" width="2.25" style="218" customWidth="1"/>
    <col min="10005" max="10006" width="2.375" style="218" customWidth="1"/>
    <col min="10007" max="10007" width="2.25" style="218" customWidth="1"/>
    <col min="10008" max="10008" width="2.625" style="218" customWidth="1"/>
    <col min="10009" max="10010" width="2.375" style="218" customWidth="1"/>
    <col min="10011" max="10011" width="2.5" style="218" customWidth="1"/>
    <col min="10012" max="10012" width="2.625" style="218" customWidth="1"/>
    <col min="10013" max="10013" width="2.125" style="218" customWidth="1"/>
    <col min="10014" max="10014" width="2.5" style="218" customWidth="1"/>
    <col min="10015" max="10016" width="2.625" style="218" customWidth="1"/>
    <col min="10017" max="10017" width="2.375" style="218" customWidth="1"/>
    <col min="10018" max="10018" width="2.625" style="218" customWidth="1"/>
    <col min="10019" max="10019" width="2.5" style="218" customWidth="1"/>
    <col min="10020" max="10020" width="2.25" style="218" customWidth="1"/>
    <col min="10021" max="10021" width="2.375" style="218" customWidth="1"/>
    <col min="10022" max="10022" width="2.25" style="218" customWidth="1"/>
    <col min="10023" max="10023" width="2.625" style="218" customWidth="1"/>
    <col min="10024" max="10024" width="2.375" style="218" customWidth="1"/>
    <col min="10025" max="10025" width="2.125" style="218" customWidth="1"/>
    <col min="10026" max="10026" width="2.375" style="218" customWidth="1"/>
    <col min="10027" max="10027" width="2.5" style="218" customWidth="1"/>
    <col min="10028" max="10028" width="2.375" style="218" customWidth="1"/>
    <col min="10029" max="10029" width="2.25" style="218" customWidth="1"/>
    <col min="10030" max="10030" width="2.375" style="218" customWidth="1"/>
    <col min="10031" max="10034" width="2.625" style="218" customWidth="1"/>
    <col min="10035" max="10035" width="2.75" style="218" customWidth="1"/>
    <col min="10036" max="10036" width="2.625" style="218" customWidth="1"/>
    <col min="10037" max="10037" width="2.375" style="218" customWidth="1"/>
    <col min="10038" max="10038" width="3" style="218" customWidth="1"/>
    <col min="10039" max="10240" width="9" style="218"/>
    <col min="10241" max="10241" width="2.25" style="218" customWidth="1"/>
    <col min="10242" max="10242" width="1.875" style="218" customWidth="1"/>
    <col min="10243" max="10243" width="2.375" style="218" customWidth="1"/>
    <col min="10244" max="10244" width="2.625" style="218" customWidth="1"/>
    <col min="10245" max="10246" width="2.375" style="218" customWidth="1"/>
    <col min="10247" max="10247" width="2.5" style="218" customWidth="1"/>
    <col min="10248" max="10248" width="2.25" style="218" customWidth="1"/>
    <col min="10249" max="10249" width="2.375" style="218" customWidth="1"/>
    <col min="10250" max="10250" width="2.25" style="218" customWidth="1"/>
    <col min="10251" max="10252" width="2.375" style="218" customWidth="1"/>
    <col min="10253" max="10253" width="2.5" style="218" customWidth="1"/>
    <col min="10254" max="10254" width="2.375" style="218" customWidth="1"/>
    <col min="10255" max="10255" width="2.25" style="218" customWidth="1"/>
    <col min="10256" max="10256" width="2.375" style="218" customWidth="1"/>
    <col min="10257" max="10258" width="2.5" style="218" customWidth="1"/>
    <col min="10259" max="10259" width="2.375" style="218" customWidth="1"/>
    <col min="10260" max="10260" width="2.25" style="218" customWidth="1"/>
    <col min="10261" max="10262" width="2.375" style="218" customWidth="1"/>
    <col min="10263" max="10263" width="2.25" style="218" customWidth="1"/>
    <col min="10264" max="10264" width="2.625" style="218" customWidth="1"/>
    <col min="10265" max="10266" width="2.375" style="218" customWidth="1"/>
    <col min="10267" max="10267" width="2.5" style="218" customWidth="1"/>
    <col min="10268" max="10268" width="2.625" style="218" customWidth="1"/>
    <col min="10269" max="10269" width="2.125" style="218" customWidth="1"/>
    <col min="10270" max="10270" width="2.5" style="218" customWidth="1"/>
    <col min="10271" max="10272" width="2.625" style="218" customWidth="1"/>
    <col min="10273" max="10273" width="2.375" style="218" customWidth="1"/>
    <col min="10274" max="10274" width="2.625" style="218" customWidth="1"/>
    <col min="10275" max="10275" width="2.5" style="218" customWidth="1"/>
    <col min="10276" max="10276" width="2.25" style="218" customWidth="1"/>
    <col min="10277" max="10277" width="2.375" style="218" customWidth="1"/>
    <col min="10278" max="10278" width="2.25" style="218" customWidth="1"/>
    <col min="10279" max="10279" width="2.625" style="218" customWidth="1"/>
    <col min="10280" max="10280" width="2.375" style="218" customWidth="1"/>
    <col min="10281" max="10281" width="2.125" style="218" customWidth="1"/>
    <col min="10282" max="10282" width="2.375" style="218" customWidth="1"/>
    <col min="10283" max="10283" width="2.5" style="218" customWidth="1"/>
    <col min="10284" max="10284" width="2.375" style="218" customWidth="1"/>
    <col min="10285" max="10285" width="2.25" style="218" customWidth="1"/>
    <col min="10286" max="10286" width="2.375" style="218" customWidth="1"/>
    <col min="10287" max="10290" width="2.625" style="218" customWidth="1"/>
    <col min="10291" max="10291" width="2.75" style="218" customWidth="1"/>
    <col min="10292" max="10292" width="2.625" style="218" customWidth="1"/>
    <col min="10293" max="10293" width="2.375" style="218" customWidth="1"/>
    <col min="10294" max="10294" width="3" style="218" customWidth="1"/>
    <col min="10295" max="10496" width="9" style="218"/>
    <col min="10497" max="10497" width="2.25" style="218" customWidth="1"/>
    <col min="10498" max="10498" width="1.875" style="218" customWidth="1"/>
    <col min="10499" max="10499" width="2.375" style="218" customWidth="1"/>
    <col min="10500" max="10500" width="2.625" style="218" customWidth="1"/>
    <col min="10501" max="10502" width="2.375" style="218" customWidth="1"/>
    <col min="10503" max="10503" width="2.5" style="218" customWidth="1"/>
    <col min="10504" max="10504" width="2.25" style="218" customWidth="1"/>
    <col min="10505" max="10505" width="2.375" style="218" customWidth="1"/>
    <col min="10506" max="10506" width="2.25" style="218" customWidth="1"/>
    <col min="10507" max="10508" width="2.375" style="218" customWidth="1"/>
    <col min="10509" max="10509" width="2.5" style="218" customWidth="1"/>
    <col min="10510" max="10510" width="2.375" style="218" customWidth="1"/>
    <col min="10511" max="10511" width="2.25" style="218" customWidth="1"/>
    <col min="10512" max="10512" width="2.375" style="218" customWidth="1"/>
    <col min="10513" max="10514" width="2.5" style="218" customWidth="1"/>
    <col min="10515" max="10515" width="2.375" style="218" customWidth="1"/>
    <col min="10516" max="10516" width="2.25" style="218" customWidth="1"/>
    <col min="10517" max="10518" width="2.375" style="218" customWidth="1"/>
    <col min="10519" max="10519" width="2.25" style="218" customWidth="1"/>
    <col min="10520" max="10520" width="2.625" style="218" customWidth="1"/>
    <col min="10521" max="10522" width="2.375" style="218" customWidth="1"/>
    <col min="10523" max="10523" width="2.5" style="218" customWidth="1"/>
    <col min="10524" max="10524" width="2.625" style="218" customWidth="1"/>
    <col min="10525" max="10525" width="2.125" style="218" customWidth="1"/>
    <col min="10526" max="10526" width="2.5" style="218" customWidth="1"/>
    <col min="10527" max="10528" width="2.625" style="218" customWidth="1"/>
    <col min="10529" max="10529" width="2.375" style="218" customWidth="1"/>
    <col min="10530" max="10530" width="2.625" style="218" customWidth="1"/>
    <col min="10531" max="10531" width="2.5" style="218" customWidth="1"/>
    <col min="10532" max="10532" width="2.25" style="218" customWidth="1"/>
    <col min="10533" max="10533" width="2.375" style="218" customWidth="1"/>
    <col min="10534" max="10534" width="2.25" style="218" customWidth="1"/>
    <col min="10535" max="10535" width="2.625" style="218" customWidth="1"/>
    <col min="10536" max="10536" width="2.375" style="218" customWidth="1"/>
    <col min="10537" max="10537" width="2.125" style="218" customWidth="1"/>
    <col min="10538" max="10538" width="2.375" style="218" customWidth="1"/>
    <col min="10539" max="10539" width="2.5" style="218" customWidth="1"/>
    <col min="10540" max="10540" width="2.375" style="218" customWidth="1"/>
    <col min="10541" max="10541" width="2.25" style="218" customWidth="1"/>
    <col min="10542" max="10542" width="2.375" style="218" customWidth="1"/>
    <col min="10543" max="10546" width="2.625" style="218" customWidth="1"/>
    <col min="10547" max="10547" width="2.75" style="218" customWidth="1"/>
    <col min="10548" max="10548" width="2.625" style="218" customWidth="1"/>
    <col min="10549" max="10549" width="2.375" style="218" customWidth="1"/>
    <col min="10550" max="10550" width="3" style="218" customWidth="1"/>
    <col min="10551" max="10752" width="9" style="218"/>
    <col min="10753" max="10753" width="2.25" style="218" customWidth="1"/>
    <col min="10754" max="10754" width="1.875" style="218" customWidth="1"/>
    <col min="10755" max="10755" width="2.375" style="218" customWidth="1"/>
    <col min="10756" max="10756" width="2.625" style="218" customWidth="1"/>
    <col min="10757" max="10758" width="2.375" style="218" customWidth="1"/>
    <col min="10759" max="10759" width="2.5" style="218" customWidth="1"/>
    <col min="10760" max="10760" width="2.25" style="218" customWidth="1"/>
    <col min="10761" max="10761" width="2.375" style="218" customWidth="1"/>
    <col min="10762" max="10762" width="2.25" style="218" customWidth="1"/>
    <col min="10763" max="10764" width="2.375" style="218" customWidth="1"/>
    <col min="10765" max="10765" width="2.5" style="218" customWidth="1"/>
    <col min="10766" max="10766" width="2.375" style="218" customWidth="1"/>
    <col min="10767" max="10767" width="2.25" style="218" customWidth="1"/>
    <col min="10768" max="10768" width="2.375" style="218" customWidth="1"/>
    <col min="10769" max="10770" width="2.5" style="218" customWidth="1"/>
    <col min="10771" max="10771" width="2.375" style="218" customWidth="1"/>
    <col min="10772" max="10772" width="2.25" style="218" customWidth="1"/>
    <col min="10773" max="10774" width="2.375" style="218" customWidth="1"/>
    <col min="10775" max="10775" width="2.25" style="218" customWidth="1"/>
    <col min="10776" max="10776" width="2.625" style="218" customWidth="1"/>
    <col min="10777" max="10778" width="2.375" style="218" customWidth="1"/>
    <col min="10779" max="10779" width="2.5" style="218" customWidth="1"/>
    <col min="10780" max="10780" width="2.625" style="218" customWidth="1"/>
    <col min="10781" max="10781" width="2.125" style="218" customWidth="1"/>
    <col min="10782" max="10782" width="2.5" style="218" customWidth="1"/>
    <col min="10783" max="10784" width="2.625" style="218" customWidth="1"/>
    <col min="10785" max="10785" width="2.375" style="218" customWidth="1"/>
    <col min="10786" max="10786" width="2.625" style="218" customWidth="1"/>
    <col min="10787" max="10787" width="2.5" style="218" customWidth="1"/>
    <col min="10788" max="10788" width="2.25" style="218" customWidth="1"/>
    <col min="10789" max="10789" width="2.375" style="218" customWidth="1"/>
    <col min="10790" max="10790" width="2.25" style="218" customWidth="1"/>
    <col min="10791" max="10791" width="2.625" style="218" customWidth="1"/>
    <col min="10792" max="10792" width="2.375" style="218" customWidth="1"/>
    <col min="10793" max="10793" width="2.125" style="218" customWidth="1"/>
    <col min="10794" max="10794" width="2.375" style="218" customWidth="1"/>
    <col min="10795" max="10795" width="2.5" style="218" customWidth="1"/>
    <col min="10796" max="10796" width="2.375" style="218" customWidth="1"/>
    <col min="10797" max="10797" width="2.25" style="218" customWidth="1"/>
    <col min="10798" max="10798" width="2.375" style="218" customWidth="1"/>
    <col min="10799" max="10802" width="2.625" style="218" customWidth="1"/>
    <col min="10803" max="10803" width="2.75" style="218" customWidth="1"/>
    <col min="10804" max="10804" width="2.625" style="218" customWidth="1"/>
    <col min="10805" max="10805" width="2.375" style="218" customWidth="1"/>
    <col min="10806" max="10806" width="3" style="218" customWidth="1"/>
    <col min="10807" max="11008" width="9" style="218"/>
    <col min="11009" max="11009" width="2.25" style="218" customWidth="1"/>
    <col min="11010" max="11010" width="1.875" style="218" customWidth="1"/>
    <col min="11011" max="11011" width="2.375" style="218" customWidth="1"/>
    <col min="11012" max="11012" width="2.625" style="218" customWidth="1"/>
    <col min="11013" max="11014" width="2.375" style="218" customWidth="1"/>
    <col min="11015" max="11015" width="2.5" style="218" customWidth="1"/>
    <col min="11016" max="11016" width="2.25" style="218" customWidth="1"/>
    <col min="11017" max="11017" width="2.375" style="218" customWidth="1"/>
    <col min="11018" max="11018" width="2.25" style="218" customWidth="1"/>
    <col min="11019" max="11020" width="2.375" style="218" customWidth="1"/>
    <col min="11021" max="11021" width="2.5" style="218" customWidth="1"/>
    <col min="11022" max="11022" width="2.375" style="218" customWidth="1"/>
    <col min="11023" max="11023" width="2.25" style="218" customWidth="1"/>
    <col min="11024" max="11024" width="2.375" style="218" customWidth="1"/>
    <col min="11025" max="11026" width="2.5" style="218" customWidth="1"/>
    <col min="11027" max="11027" width="2.375" style="218" customWidth="1"/>
    <col min="11028" max="11028" width="2.25" style="218" customWidth="1"/>
    <col min="11029" max="11030" width="2.375" style="218" customWidth="1"/>
    <col min="11031" max="11031" width="2.25" style="218" customWidth="1"/>
    <col min="11032" max="11032" width="2.625" style="218" customWidth="1"/>
    <col min="11033" max="11034" width="2.375" style="218" customWidth="1"/>
    <col min="11035" max="11035" width="2.5" style="218" customWidth="1"/>
    <col min="11036" max="11036" width="2.625" style="218" customWidth="1"/>
    <col min="11037" max="11037" width="2.125" style="218" customWidth="1"/>
    <col min="11038" max="11038" width="2.5" style="218" customWidth="1"/>
    <col min="11039" max="11040" width="2.625" style="218" customWidth="1"/>
    <col min="11041" max="11041" width="2.375" style="218" customWidth="1"/>
    <col min="11042" max="11042" width="2.625" style="218" customWidth="1"/>
    <col min="11043" max="11043" width="2.5" style="218" customWidth="1"/>
    <col min="11044" max="11044" width="2.25" style="218" customWidth="1"/>
    <col min="11045" max="11045" width="2.375" style="218" customWidth="1"/>
    <col min="11046" max="11046" width="2.25" style="218" customWidth="1"/>
    <col min="11047" max="11047" width="2.625" style="218" customWidth="1"/>
    <col min="11048" max="11048" width="2.375" style="218" customWidth="1"/>
    <col min="11049" max="11049" width="2.125" style="218" customWidth="1"/>
    <col min="11050" max="11050" width="2.375" style="218" customWidth="1"/>
    <col min="11051" max="11051" width="2.5" style="218" customWidth="1"/>
    <col min="11052" max="11052" width="2.375" style="218" customWidth="1"/>
    <col min="11053" max="11053" width="2.25" style="218" customWidth="1"/>
    <col min="11054" max="11054" width="2.375" style="218" customWidth="1"/>
    <col min="11055" max="11058" width="2.625" style="218" customWidth="1"/>
    <col min="11059" max="11059" width="2.75" style="218" customWidth="1"/>
    <col min="11060" max="11060" width="2.625" style="218" customWidth="1"/>
    <col min="11061" max="11061" width="2.375" style="218" customWidth="1"/>
    <col min="11062" max="11062" width="3" style="218" customWidth="1"/>
    <col min="11063" max="11264" width="9" style="218"/>
    <col min="11265" max="11265" width="2.25" style="218" customWidth="1"/>
    <col min="11266" max="11266" width="1.875" style="218" customWidth="1"/>
    <col min="11267" max="11267" width="2.375" style="218" customWidth="1"/>
    <col min="11268" max="11268" width="2.625" style="218" customWidth="1"/>
    <col min="11269" max="11270" width="2.375" style="218" customWidth="1"/>
    <col min="11271" max="11271" width="2.5" style="218" customWidth="1"/>
    <col min="11272" max="11272" width="2.25" style="218" customWidth="1"/>
    <col min="11273" max="11273" width="2.375" style="218" customWidth="1"/>
    <col min="11274" max="11274" width="2.25" style="218" customWidth="1"/>
    <col min="11275" max="11276" width="2.375" style="218" customWidth="1"/>
    <col min="11277" max="11277" width="2.5" style="218" customWidth="1"/>
    <col min="11278" max="11278" width="2.375" style="218" customWidth="1"/>
    <col min="11279" max="11279" width="2.25" style="218" customWidth="1"/>
    <col min="11280" max="11280" width="2.375" style="218" customWidth="1"/>
    <col min="11281" max="11282" width="2.5" style="218" customWidth="1"/>
    <col min="11283" max="11283" width="2.375" style="218" customWidth="1"/>
    <col min="11284" max="11284" width="2.25" style="218" customWidth="1"/>
    <col min="11285" max="11286" width="2.375" style="218" customWidth="1"/>
    <col min="11287" max="11287" width="2.25" style="218" customWidth="1"/>
    <col min="11288" max="11288" width="2.625" style="218" customWidth="1"/>
    <col min="11289" max="11290" width="2.375" style="218" customWidth="1"/>
    <col min="11291" max="11291" width="2.5" style="218" customWidth="1"/>
    <col min="11292" max="11292" width="2.625" style="218" customWidth="1"/>
    <col min="11293" max="11293" width="2.125" style="218" customWidth="1"/>
    <col min="11294" max="11294" width="2.5" style="218" customWidth="1"/>
    <col min="11295" max="11296" width="2.625" style="218" customWidth="1"/>
    <col min="11297" max="11297" width="2.375" style="218" customWidth="1"/>
    <col min="11298" max="11298" width="2.625" style="218" customWidth="1"/>
    <col min="11299" max="11299" width="2.5" style="218" customWidth="1"/>
    <col min="11300" max="11300" width="2.25" style="218" customWidth="1"/>
    <col min="11301" max="11301" width="2.375" style="218" customWidth="1"/>
    <col min="11302" max="11302" width="2.25" style="218" customWidth="1"/>
    <col min="11303" max="11303" width="2.625" style="218" customWidth="1"/>
    <col min="11304" max="11304" width="2.375" style="218" customWidth="1"/>
    <col min="11305" max="11305" width="2.125" style="218" customWidth="1"/>
    <col min="11306" max="11306" width="2.375" style="218" customWidth="1"/>
    <col min="11307" max="11307" width="2.5" style="218" customWidth="1"/>
    <col min="11308" max="11308" width="2.375" style="218" customWidth="1"/>
    <col min="11309" max="11309" width="2.25" style="218" customWidth="1"/>
    <col min="11310" max="11310" width="2.375" style="218" customWidth="1"/>
    <col min="11311" max="11314" width="2.625" style="218" customWidth="1"/>
    <col min="11315" max="11315" width="2.75" style="218" customWidth="1"/>
    <col min="11316" max="11316" width="2.625" style="218" customWidth="1"/>
    <col min="11317" max="11317" width="2.375" style="218" customWidth="1"/>
    <col min="11318" max="11318" width="3" style="218" customWidth="1"/>
    <col min="11319" max="11520" width="9" style="218"/>
    <col min="11521" max="11521" width="2.25" style="218" customWidth="1"/>
    <col min="11522" max="11522" width="1.875" style="218" customWidth="1"/>
    <col min="11523" max="11523" width="2.375" style="218" customWidth="1"/>
    <col min="11524" max="11524" width="2.625" style="218" customWidth="1"/>
    <col min="11525" max="11526" width="2.375" style="218" customWidth="1"/>
    <col min="11527" max="11527" width="2.5" style="218" customWidth="1"/>
    <col min="11528" max="11528" width="2.25" style="218" customWidth="1"/>
    <col min="11529" max="11529" width="2.375" style="218" customWidth="1"/>
    <col min="11530" max="11530" width="2.25" style="218" customWidth="1"/>
    <col min="11531" max="11532" width="2.375" style="218" customWidth="1"/>
    <col min="11533" max="11533" width="2.5" style="218" customWidth="1"/>
    <col min="11534" max="11534" width="2.375" style="218" customWidth="1"/>
    <col min="11535" max="11535" width="2.25" style="218" customWidth="1"/>
    <col min="11536" max="11536" width="2.375" style="218" customWidth="1"/>
    <col min="11537" max="11538" width="2.5" style="218" customWidth="1"/>
    <col min="11539" max="11539" width="2.375" style="218" customWidth="1"/>
    <col min="11540" max="11540" width="2.25" style="218" customWidth="1"/>
    <col min="11541" max="11542" width="2.375" style="218" customWidth="1"/>
    <col min="11543" max="11543" width="2.25" style="218" customWidth="1"/>
    <col min="11544" max="11544" width="2.625" style="218" customWidth="1"/>
    <col min="11545" max="11546" width="2.375" style="218" customWidth="1"/>
    <col min="11547" max="11547" width="2.5" style="218" customWidth="1"/>
    <col min="11548" max="11548" width="2.625" style="218" customWidth="1"/>
    <col min="11549" max="11549" width="2.125" style="218" customWidth="1"/>
    <col min="11550" max="11550" width="2.5" style="218" customWidth="1"/>
    <col min="11551" max="11552" width="2.625" style="218" customWidth="1"/>
    <col min="11553" max="11553" width="2.375" style="218" customWidth="1"/>
    <col min="11554" max="11554" width="2.625" style="218" customWidth="1"/>
    <col min="11555" max="11555" width="2.5" style="218" customWidth="1"/>
    <col min="11556" max="11556" width="2.25" style="218" customWidth="1"/>
    <col min="11557" max="11557" width="2.375" style="218" customWidth="1"/>
    <col min="11558" max="11558" width="2.25" style="218" customWidth="1"/>
    <col min="11559" max="11559" width="2.625" style="218" customWidth="1"/>
    <col min="11560" max="11560" width="2.375" style="218" customWidth="1"/>
    <col min="11561" max="11561" width="2.125" style="218" customWidth="1"/>
    <col min="11562" max="11562" width="2.375" style="218" customWidth="1"/>
    <col min="11563" max="11563" width="2.5" style="218" customWidth="1"/>
    <col min="11564" max="11564" width="2.375" style="218" customWidth="1"/>
    <col min="11565" max="11565" width="2.25" style="218" customWidth="1"/>
    <col min="11566" max="11566" width="2.375" style="218" customWidth="1"/>
    <col min="11567" max="11570" width="2.625" style="218" customWidth="1"/>
    <col min="11571" max="11571" width="2.75" style="218" customWidth="1"/>
    <col min="11572" max="11572" width="2.625" style="218" customWidth="1"/>
    <col min="11573" max="11573" width="2.375" style="218" customWidth="1"/>
    <col min="11574" max="11574" width="3" style="218" customWidth="1"/>
    <col min="11575" max="11776" width="9" style="218"/>
    <col min="11777" max="11777" width="2.25" style="218" customWidth="1"/>
    <col min="11778" max="11778" width="1.875" style="218" customWidth="1"/>
    <col min="11779" max="11779" width="2.375" style="218" customWidth="1"/>
    <col min="11780" max="11780" width="2.625" style="218" customWidth="1"/>
    <col min="11781" max="11782" width="2.375" style="218" customWidth="1"/>
    <col min="11783" max="11783" width="2.5" style="218" customWidth="1"/>
    <col min="11784" max="11784" width="2.25" style="218" customWidth="1"/>
    <col min="11785" max="11785" width="2.375" style="218" customWidth="1"/>
    <col min="11786" max="11786" width="2.25" style="218" customWidth="1"/>
    <col min="11787" max="11788" width="2.375" style="218" customWidth="1"/>
    <col min="11789" max="11789" width="2.5" style="218" customWidth="1"/>
    <col min="11790" max="11790" width="2.375" style="218" customWidth="1"/>
    <col min="11791" max="11791" width="2.25" style="218" customWidth="1"/>
    <col min="11792" max="11792" width="2.375" style="218" customWidth="1"/>
    <col min="11793" max="11794" width="2.5" style="218" customWidth="1"/>
    <col min="11795" max="11795" width="2.375" style="218" customWidth="1"/>
    <col min="11796" max="11796" width="2.25" style="218" customWidth="1"/>
    <col min="11797" max="11798" width="2.375" style="218" customWidth="1"/>
    <col min="11799" max="11799" width="2.25" style="218" customWidth="1"/>
    <col min="11800" max="11800" width="2.625" style="218" customWidth="1"/>
    <col min="11801" max="11802" width="2.375" style="218" customWidth="1"/>
    <col min="11803" max="11803" width="2.5" style="218" customWidth="1"/>
    <col min="11804" max="11804" width="2.625" style="218" customWidth="1"/>
    <col min="11805" max="11805" width="2.125" style="218" customWidth="1"/>
    <col min="11806" max="11806" width="2.5" style="218" customWidth="1"/>
    <col min="11807" max="11808" width="2.625" style="218" customWidth="1"/>
    <col min="11809" max="11809" width="2.375" style="218" customWidth="1"/>
    <col min="11810" max="11810" width="2.625" style="218" customWidth="1"/>
    <col min="11811" max="11811" width="2.5" style="218" customWidth="1"/>
    <col min="11812" max="11812" width="2.25" style="218" customWidth="1"/>
    <col min="11813" max="11813" width="2.375" style="218" customWidth="1"/>
    <col min="11814" max="11814" width="2.25" style="218" customWidth="1"/>
    <col min="11815" max="11815" width="2.625" style="218" customWidth="1"/>
    <col min="11816" max="11816" width="2.375" style="218" customWidth="1"/>
    <col min="11817" max="11817" width="2.125" style="218" customWidth="1"/>
    <col min="11818" max="11818" width="2.375" style="218" customWidth="1"/>
    <col min="11819" max="11819" width="2.5" style="218" customWidth="1"/>
    <col min="11820" max="11820" width="2.375" style="218" customWidth="1"/>
    <col min="11821" max="11821" width="2.25" style="218" customWidth="1"/>
    <col min="11822" max="11822" width="2.375" style="218" customWidth="1"/>
    <col min="11823" max="11826" width="2.625" style="218" customWidth="1"/>
    <col min="11827" max="11827" width="2.75" style="218" customWidth="1"/>
    <col min="11828" max="11828" width="2.625" style="218" customWidth="1"/>
    <col min="11829" max="11829" width="2.375" style="218" customWidth="1"/>
    <col min="11830" max="11830" width="3" style="218" customWidth="1"/>
    <col min="11831" max="12032" width="9" style="218"/>
    <col min="12033" max="12033" width="2.25" style="218" customWidth="1"/>
    <col min="12034" max="12034" width="1.875" style="218" customWidth="1"/>
    <col min="12035" max="12035" width="2.375" style="218" customWidth="1"/>
    <col min="12036" max="12036" width="2.625" style="218" customWidth="1"/>
    <col min="12037" max="12038" width="2.375" style="218" customWidth="1"/>
    <col min="12039" max="12039" width="2.5" style="218" customWidth="1"/>
    <col min="12040" max="12040" width="2.25" style="218" customWidth="1"/>
    <col min="12041" max="12041" width="2.375" style="218" customWidth="1"/>
    <col min="12042" max="12042" width="2.25" style="218" customWidth="1"/>
    <col min="12043" max="12044" width="2.375" style="218" customWidth="1"/>
    <col min="12045" max="12045" width="2.5" style="218" customWidth="1"/>
    <col min="12046" max="12046" width="2.375" style="218" customWidth="1"/>
    <col min="12047" max="12047" width="2.25" style="218" customWidth="1"/>
    <col min="12048" max="12048" width="2.375" style="218" customWidth="1"/>
    <col min="12049" max="12050" width="2.5" style="218" customWidth="1"/>
    <col min="12051" max="12051" width="2.375" style="218" customWidth="1"/>
    <col min="12052" max="12052" width="2.25" style="218" customWidth="1"/>
    <col min="12053" max="12054" width="2.375" style="218" customWidth="1"/>
    <col min="12055" max="12055" width="2.25" style="218" customWidth="1"/>
    <col min="12056" max="12056" width="2.625" style="218" customWidth="1"/>
    <col min="12057" max="12058" width="2.375" style="218" customWidth="1"/>
    <col min="12059" max="12059" width="2.5" style="218" customWidth="1"/>
    <col min="12060" max="12060" width="2.625" style="218" customWidth="1"/>
    <col min="12061" max="12061" width="2.125" style="218" customWidth="1"/>
    <col min="12062" max="12062" width="2.5" style="218" customWidth="1"/>
    <col min="12063" max="12064" width="2.625" style="218" customWidth="1"/>
    <col min="12065" max="12065" width="2.375" style="218" customWidth="1"/>
    <col min="12066" max="12066" width="2.625" style="218" customWidth="1"/>
    <col min="12067" max="12067" width="2.5" style="218" customWidth="1"/>
    <col min="12068" max="12068" width="2.25" style="218" customWidth="1"/>
    <col min="12069" max="12069" width="2.375" style="218" customWidth="1"/>
    <col min="12070" max="12070" width="2.25" style="218" customWidth="1"/>
    <col min="12071" max="12071" width="2.625" style="218" customWidth="1"/>
    <col min="12072" max="12072" width="2.375" style="218" customWidth="1"/>
    <col min="12073" max="12073" width="2.125" style="218" customWidth="1"/>
    <col min="12074" max="12074" width="2.375" style="218" customWidth="1"/>
    <col min="12075" max="12075" width="2.5" style="218" customWidth="1"/>
    <col min="12076" max="12076" width="2.375" style="218" customWidth="1"/>
    <col min="12077" max="12077" width="2.25" style="218" customWidth="1"/>
    <col min="12078" max="12078" width="2.375" style="218" customWidth="1"/>
    <col min="12079" max="12082" width="2.625" style="218" customWidth="1"/>
    <col min="12083" max="12083" width="2.75" style="218" customWidth="1"/>
    <col min="12084" max="12084" width="2.625" style="218" customWidth="1"/>
    <col min="12085" max="12085" width="2.375" style="218" customWidth="1"/>
    <col min="12086" max="12086" width="3" style="218" customWidth="1"/>
    <col min="12087" max="12288" width="9" style="218"/>
    <col min="12289" max="12289" width="2.25" style="218" customWidth="1"/>
    <col min="12290" max="12290" width="1.875" style="218" customWidth="1"/>
    <col min="12291" max="12291" width="2.375" style="218" customWidth="1"/>
    <col min="12292" max="12292" width="2.625" style="218" customWidth="1"/>
    <col min="12293" max="12294" width="2.375" style="218" customWidth="1"/>
    <col min="12295" max="12295" width="2.5" style="218" customWidth="1"/>
    <col min="12296" max="12296" width="2.25" style="218" customWidth="1"/>
    <col min="12297" max="12297" width="2.375" style="218" customWidth="1"/>
    <col min="12298" max="12298" width="2.25" style="218" customWidth="1"/>
    <col min="12299" max="12300" width="2.375" style="218" customWidth="1"/>
    <col min="12301" max="12301" width="2.5" style="218" customWidth="1"/>
    <col min="12302" max="12302" width="2.375" style="218" customWidth="1"/>
    <col min="12303" max="12303" width="2.25" style="218" customWidth="1"/>
    <col min="12304" max="12304" width="2.375" style="218" customWidth="1"/>
    <col min="12305" max="12306" width="2.5" style="218" customWidth="1"/>
    <col min="12307" max="12307" width="2.375" style="218" customWidth="1"/>
    <col min="12308" max="12308" width="2.25" style="218" customWidth="1"/>
    <col min="12309" max="12310" width="2.375" style="218" customWidth="1"/>
    <col min="12311" max="12311" width="2.25" style="218" customWidth="1"/>
    <col min="12312" max="12312" width="2.625" style="218" customWidth="1"/>
    <col min="12313" max="12314" width="2.375" style="218" customWidth="1"/>
    <col min="12315" max="12315" width="2.5" style="218" customWidth="1"/>
    <col min="12316" max="12316" width="2.625" style="218" customWidth="1"/>
    <col min="12317" max="12317" width="2.125" style="218" customWidth="1"/>
    <col min="12318" max="12318" width="2.5" style="218" customWidth="1"/>
    <col min="12319" max="12320" width="2.625" style="218" customWidth="1"/>
    <col min="12321" max="12321" width="2.375" style="218" customWidth="1"/>
    <col min="12322" max="12322" width="2.625" style="218" customWidth="1"/>
    <col min="12323" max="12323" width="2.5" style="218" customWidth="1"/>
    <col min="12324" max="12324" width="2.25" style="218" customWidth="1"/>
    <col min="12325" max="12325" width="2.375" style="218" customWidth="1"/>
    <col min="12326" max="12326" width="2.25" style="218" customWidth="1"/>
    <col min="12327" max="12327" width="2.625" style="218" customWidth="1"/>
    <col min="12328" max="12328" width="2.375" style="218" customWidth="1"/>
    <col min="12329" max="12329" width="2.125" style="218" customWidth="1"/>
    <col min="12330" max="12330" width="2.375" style="218" customWidth="1"/>
    <col min="12331" max="12331" width="2.5" style="218" customWidth="1"/>
    <col min="12332" max="12332" width="2.375" style="218" customWidth="1"/>
    <col min="12333" max="12333" width="2.25" style="218" customWidth="1"/>
    <col min="12334" max="12334" width="2.375" style="218" customWidth="1"/>
    <col min="12335" max="12338" width="2.625" style="218" customWidth="1"/>
    <col min="12339" max="12339" width="2.75" style="218" customWidth="1"/>
    <col min="12340" max="12340" width="2.625" style="218" customWidth="1"/>
    <col min="12341" max="12341" width="2.375" style="218" customWidth="1"/>
    <col min="12342" max="12342" width="3" style="218" customWidth="1"/>
    <col min="12343" max="12544" width="9" style="218"/>
    <col min="12545" max="12545" width="2.25" style="218" customWidth="1"/>
    <col min="12546" max="12546" width="1.875" style="218" customWidth="1"/>
    <col min="12547" max="12547" width="2.375" style="218" customWidth="1"/>
    <col min="12548" max="12548" width="2.625" style="218" customWidth="1"/>
    <col min="12549" max="12550" width="2.375" style="218" customWidth="1"/>
    <col min="12551" max="12551" width="2.5" style="218" customWidth="1"/>
    <col min="12552" max="12552" width="2.25" style="218" customWidth="1"/>
    <col min="12553" max="12553" width="2.375" style="218" customWidth="1"/>
    <col min="12554" max="12554" width="2.25" style="218" customWidth="1"/>
    <col min="12555" max="12556" width="2.375" style="218" customWidth="1"/>
    <col min="12557" max="12557" width="2.5" style="218" customWidth="1"/>
    <col min="12558" max="12558" width="2.375" style="218" customWidth="1"/>
    <col min="12559" max="12559" width="2.25" style="218" customWidth="1"/>
    <col min="12560" max="12560" width="2.375" style="218" customWidth="1"/>
    <col min="12561" max="12562" width="2.5" style="218" customWidth="1"/>
    <col min="12563" max="12563" width="2.375" style="218" customWidth="1"/>
    <col min="12564" max="12564" width="2.25" style="218" customWidth="1"/>
    <col min="12565" max="12566" width="2.375" style="218" customWidth="1"/>
    <col min="12567" max="12567" width="2.25" style="218" customWidth="1"/>
    <col min="12568" max="12568" width="2.625" style="218" customWidth="1"/>
    <col min="12569" max="12570" width="2.375" style="218" customWidth="1"/>
    <col min="12571" max="12571" width="2.5" style="218" customWidth="1"/>
    <col min="12572" max="12572" width="2.625" style="218" customWidth="1"/>
    <col min="12573" max="12573" width="2.125" style="218" customWidth="1"/>
    <col min="12574" max="12574" width="2.5" style="218" customWidth="1"/>
    <col min="12575" max="12576" width="2.625" style="218" customWidth="1"/>
    <col min="12577" max="12577" width="2.375" style="218" customWidth="1"/>
    <col min="12578" max="12578" width="2.625" style="218" customWidth="1"/>
    <col min="12579" max="12579" width="2.5" style="218" customWidth="1"/>
    <col min="12580" max="12580" width="2.25" style="218" customWidth="1"/>
    <col min="12581" max="12581" width="2.375" style="218" customWidth="1"/>
    <col min="12582" max="12582" width="2.25" style="218" customWidth="1"/>
    <col min="12583" max="12583" width="2.625" style="218" customWidth="1"/>
    <col min="12584" max="12584" width="2.375" style="218" customWidth="1"/>
    <col min="12585" max="12585" width="2.125" style="218" customWidth="1"/>
    <col min="12586" max="12586" width="2.375" style="218" customWidth="1"/>
    <col min="12587" max="12587" width="2.5" style="218" customWidth="1"/>
    <col min="12588" max="12588" width="2.375" style="218" customWidth="1"/>
    <col min="12589" max="12589" width="2.25" style="218" customWidth="1"/>
    <col min="12590" max="12590" width="2.375" style="218" customWidth="1"/>
    <col min="12591" max="12594" width="2.625" style="218" customWidth="1"/>
    <col min="12595" max="12595" width="2.75" style="218" customWidth="1"/>
    <col min="12596" max="12596" width="2.625" style="218" customWidth="1"/>
    <col min="12597" max="12597" width="2.375" style="218" customWidth="1"/>
    <col min="12598" max="12598" width="3" style="218" customWidth="1"/>
    <col min="12599" max="12800" width="9" style="218"/>
    <col min="12801" max="12801" width="2.25" style="218" customWidth="1"/>
    <col min="12802" max="12802" width="1.875" style="218" customWidth="1"/>
    <col min="12803" max="12803" width="2.375" style="218" customWidth="1"/>
    <col min="12804" max="12804" width="2.625" style="218" customWidth="1"/>
    <col min="12805" max="12806" width="2.375" style="218" customWidth="1"/>
    <col min="12807" max="12807" width="2.5" style="218" customWidth="1"/>
    <col min="12808" max="12808" width="2.25" style="218" customWidth="1"/>
    <col min="12809" max="12809" width="2.375" style="218" customWidth="1"/>
    <col min="12810" max="12810" width="2.25" style="218" customWidth="1"/>
    <col min="12811" max="12812" width="2.375" style="218" customWidth="1"/>
    <col min="12813" max="12813" width="2.5" style="218" customWidth="1"/>
    <col min="12814" max="12814" width="2.375" style="218" customWidth="1"/>
    <col min="12815" max="12815" width="2.25" style="218" customWidth="1"/>
    <col min="12816" max="12816" width="2.375" style="218" customWidth="1"/>
    <col min="12817" max="12818" width="2.5" style="218" customWidth="1"/>
    <col min="12819" max="12819" width="2.375" style="218" customWidth="1"/>
    <col min="12820" max="12820" width="2.25" style="218" customWidth="1"/>
    <col min="12821" max="12822" width="2.375" style="218" customWidth="1"/>
    <col min="12823" max="12823" width="2.25" style="218" customWidth="1"/>
    <col min="12824" max="12824" width="2.625" style="218" customWidth="1"/>
    <col min="12825" max="12826" width="2.375" style="218" customWidth="1"/>
    <col min="12827" max="12827" width="2.5" style="218" customWidth="1"/>
    <col min="12828" max="12828" width="2.625" style="218" customWidth="1"/>
    <col min="12829" max="12829" width="2.125" style="218" customWidth="1"/>
    <col min="12830" max="12830" width="2.5" style="218" customWidth="1"/>
    <col min="12831" max="12832" width="2.625" style="218" customWidth="1"/>
    <col min="12833" max="12833" width="2.375" style="218" customWidth="1"/>
    <col min="12834" max="12834" width="2.625" style="218" customWidth="1"/>
    <col min="12835" max="12835" width="2.5" style="218" customWidth="1"/>
    <col min="12836" max="12836" width="2.25" style="218" customWidth="1"/>
    <col min="12837" max="12837" width="2.375" style="218" customWidth="1"/>
    <col min="12838" max="12838" width="2.25" style="218" customWidth="1"/>
    <col min="12839" max="12839" width="2.625" style="218" customWidth="1"/>
    <col min="12840" max="12840" width="2.375" style="218" customWidth="1"/>
    <col min="12841" max="12841" width="2.125" style="218" customWidth="1"/>
    <col min="12842" max="12842" width="2.375" style="218" customWidth="1"/>
    <col min="12843" max="12843" width="2.5" style="218" customWidth="1"/>
    <col min="12844" max="12844" width="2.375" style="218" customWidth="1"/>
    <col min="12845" max="12845" width="2.25" style="218" customWidth="1"/>
    <col min="12846" max="12846" width="2.375" style="218" customWidth="1"/>
    <col min="12847" max="12850" width="2.625" style="218" customWidth="1"/>
    <col min="12851" max="12851" width="2.75" style="218" customWidth="1"/>
    <col min="12852" max="12852" width="2.625" style="218" customWidth="1"/>
    <col min="12853" max="12853" width="2.375" style="218" customWidth="1"/>
    <col min="12854" max="12854" width="3" style="218" customWidth="1"/>
    <col min="12855" max="13056" width="9" style="218"/>
    <col min="13057" max="13057" width="2.25" style="218" customWidth="1"/>
    <col min="13058" max="13058" width="1.875" style="218" customWidth="1"/>
    <col min="13059" max="13059" width="2.375" style="218" customWidth="1"/>
    <col min="13060" max="13060" width="2.625" style="218" customWidth="1"/>
    <col min="13061" max="13062" width="2.375" style="218" customWidth="1"/>
    <col min="13063" max="13063" width="2.5" style="218" customWidth="1"/>
    <col min="13064" max="13064" width="2.25" style="218" customWidth="1"/>
    <col min="13065" max="13065" width="2.375" style="218" customWidth="1"/>
    <col min="13066" max="13066" width="2.25" style="218" customWidth="1"/>
    <col min="13067" max="13068" width="2.375" style="218" customWidth="1"/>
    <col min="13069" max="13069" width="2.5" style="218" customWidth="1"/>
    <col min="13070" max="13070" width="2.375" style="218" customWidth="1"/>
    <col min="13071" max="13071" width="2.25" style="218" customWidth="1"/>
    <col min="13072" max="13072" width="2.375" style="218" customWidth="1"/>
    <col min="13073" max="13074" width="2.5" style="218" customWidth="1"/>
    <col min="13075" max="13075" width="2.375" style="218" customWidth="1"/>
    <col min="13076" max="13076" width="2.25" style="218" customWidth="1"/>
    <col min="13077" max="13078" width="2.375" style="218" customWidth="1"/>
    <col min="13079" max="13079" width="2.25" style="218" customWidth="1"/>
    <col min="13080" max="13080" width="2.625" style="218" customWidth="1"/>
    <col min="13081" max="13082" width="2.375" style="218" customWidth="1"/>
    <col min="13083" max="13083" width="2.5" style="218" customWidth="1"/>
    <col min="13084" max="13084" width="2.625" style="218" customWidth="1"/>
    <col min="13085" max="13085" width="2.125" style="218" customWidth="1"/>
    <col min="13086" max="13086" width="2.5" style="218" customWidth="1"/>
    <col min="13087" max="13088" width="2.625" style="218" customWidth="1"/>
    <col min="13089" max="13089" width="2.375" style="218" customWidth="1"/>
    <col min="13090" max="13090" width="2.625" style="218" customWidth="1"/>
    <col min="13091" max="13091" width="2.5" style="218" customWidth="1"/>
    <col min="13092" max="13092" width="2.25" style="218" customWidth="1"/>
    <col min="13093" max="13093" width="2.375" style="218" customWidth="1"/>
    <col min="13094" max="13094" width="2.25" style="218" customWidth="1"/>
    <col min="13095" max="13095" width="2.625" style="218" customWidth="1"/>
    <col min="13096" max="13096" width="2.375" style="218" customWidth="1"/>
    <col min="13097" max="13097" width="2.125" style="218" customWidth="1"/>
    <col min="13098" max="13098" width="2.375" style="218" customWidth="1"/>
    <col min="13099" max="13099" width="2.5" style="218" customWidth="1"/>
    <col min="13100" max="13100" width="2.375" style="218" customWidth="1"/>
    <col min="13101" max="13101" width="2.25" style="218" customWidth="1"/>
    <col min="13102" max="13102" width="2.375" style="218" customWidth="1"/>
    <col min="13103" max="13106" width="2.625" style="218" customWidth="1"/>
    <col min="13107" max="13107" width="2.75" style="218" customWidth="1"/>
    <col min="13108" max="13108" width="2.625" style="218" customWidth="1"/>
    <col min="13109" max="13109" width="2.375" style="218" customWidth="1"/>
    <col min="13110" max="13110" width="3" style="218" customWidth="1"/>
    <col min="13111" max="13312" width="9" style="218"/>
    <col min="13313" max="13313" width="2.25" style="218" customWidth="1"/>
    <col min="13314" max="13314" width="1.875" style="218" customWidth="1"/>
    <col min="13315" max="13315" width="2.375" style="218" customWidth="1"/>
    <col min="13316" max="13316" width="2.625" style="218" customWidth="1"/>
    <col min="13317" max="13318" width="2.375" style="218" customWidth="1"/>
    <col min="13319" max="13319" width="2.5" style="218" customWidth="1"/>
    <col min="13320" max="13320" width="2.25" style="218" customWidth="1"/>
    <col min="13321" max="13321" width="2.375" style="218" customWidth="1"/>
    <col min="13322" max="13322" width="2.25" style="218" customWidth="1"/>
    <col min="13323" max="13324" width="2.375" style="218" customWidth="1"/>
    <col min="13325" max="13325" width="2.5" style="218" customWidth="1"/>
    <col min="13326" max="13326" width="2.375" style="218" customWidth="1"/>
    <col min="13327" max="13327" width="2.25" style="218" customWidth="1"/>
    <col min="13328" max="13328" width="2.375" style="218" customWidth="1"/>
    <col min="13329" max="13330" width="2.5" style="218" customWidth="1"/>
    <col min="13331" max="13331" width="2.375" style="218" customWidth="1"/>
    <col min="13332" max="13332" width="2.25" style="218" customWidth="1"/>
    <col min="13333" max="13334" width="2.375" style="218" customWidth="1"/>
    <col min="13335" max="13335" width="2.25" style="218" customWidth="1"/>
    <col min="13336" max="13336" width="2.625" style="218" customWidth="1"/>
    <col min="13337" max="13338" width="2.375" style="218" customWidth="1"/>
    <col min="13339" max="13339" width="2.5" style="218" customWidth="1"/>
    <col min="13340" max="13340" width="2.625" style="218" customWidth="1"/>
    <col min="13341" max="13341" width="2.125" style="218" customWidth="1"/>
    <col min="13342" max="13342" width="2.5" style="218" customWidth="1"/>
    <col min="13343" max="13344" width="2.625" style="218" customWidth="1"/>
    <col min="13345" max="13345" width="2.375" style="218" customWidth="1"/>
    <col min="13346" max="13346" width="2.625" style="218" customWidth="1"/>
    <col min="13347" max="13347" width="2.5" style="218" customWidth="1"/>
    <col min="13348" max="13348" width="2.25" style="218" customWidth="1"/>
    <col min="13349" max="13349" width="2.375" style="218" customWidth="1"/>
    <col min="13350" max="13350" width="2.25" style="218" customWidth="1"/>
    <col min="13351" max="13351" width="2.625" style="218" customWidth="1"/>
    <col min="13352" max="13352" width="2.375" style="218" customWidth="1"/>
    <col min="13353" max="13353" width="2.125" style="218" customWidth="1"/>
    <col min="13354" max="13354" width="2.375" style="218" customWidth="1"/>
    <col min="13355" max="13355" width="2.5" style="218" customWidth="1"/>
    <col min="13356" max="13356" width="2.375" style="218" customWidth="1"/>
    <col min="13357" max="13357" width="2.25" style="218" customWidth="1"/>
    <col min="13358" max="13358" width="2.375" style="218" customWidth="1"/>
    <col min="13359" max="13362" width="2.625" style="218" customWidth="1"/>
    <col min="13363" max="13363" width="2.75" style="218" customWidth="1"/>
    <col min="13364" max="13364" width="2.625" style="218" customWidth="1"/>
    <col min="13365" max="13365" width="2.375" style="218" customWidth="1"/>
    <col min="13366" max="13366" width="3" style="218" customWidth="1"/>
    <col min="13367" max="13568" width="9" style="218"/>
    <col min="13569" max="13569" width="2.25" style="218" customWidth="1"/>
    <col min="13570" max="13570" width="1.875" style="218" customWidth="1"/>
    <col min="13571" max="13571" width="2.375" style="218" customWidth="1"/>
    <col min="13572" max="13572" width="2.625" style="218" customWidth="1"/>
    <col min="13573" max="13574" width="2.375" style="218" customWidth="1"/>
    <col min="13575" max="13575" width="2.5" style="218" customWidth="1"/>
    <col min="13576" max="13576" width="2.25" style="218" customWidth="1"/>
    <col min="13577" max="13577" width="2.375" style="218" customWidth="1"/>
    <col min="13578" max="13578" width="2.25" style="218" customWidth="1"/>
    <col min="13579" max="13580" width="2.375" style="218" customWidth="1"/>
    <col min="13581" max="13581" width="2.5" style="218" customWidth="1"/>
    <col min="13582" max="13582" width="2.375" style="218" customWidth="1"/>
    <col min="13583" max="13583" width="2.25" style="218" customWidth="1"/>
    <col min="13584" max="13584" width="2.375" style="218" customWidth="1"/>
    <col min="13585" max="13586" width="2.5" style="218" customWidth="1"/>
    <col min="13587" max="13587" width="2.375" style="218" customWidth="1"/>
    <col min="13588" max="13588" width="2.25" style="218" customWidth="1"/>
    <col min="13589" max="13590" width="2.375" style="218" customWidth="1"/>
    <col min="13591" max="13591" width="2.25" style="218" customWidth="1"/>
    <col min="13592" max="13592" width="2.625" style="218" customWidth="1"/>
    <col min="13593" max="13594" width="2.375" style="218" customWidth="1"/>
    <col min="13595" max="13595" width="2.5" style="218" customWidth="1"/>
    <col min="13596" max="13596" width="2.625" style="218" customWidth="1"/>
    <col min="13597" max="13597" width="2.125" style="218" customWidth="1"/>
    <col min="13598" max="13598" width="2.5" style="218" customWidth="1"/>
    <col min="13599" max="13600" width="2.625" style="218" customWidth="1"/>
    <col min="13601" max="13601" width="2.375" style="218" customWidth="1"/>
    <col min="13602" max="13602" width="2.625" style="218" customWidth="1"/>
    <col min="13603" max="13603" width="2.5" style="218" customWidth="1"/>
    <col min="13604" max="13604" width="2.25" style="218" customWidth="1"/>
    <col min="13605" max="13605" width="2.375" style="218" customWidth="1"/>
    <col min="13606" max="13606" width="2.25" style="218" customWidth="1"/>
    <col min="13607" max="13607" width="2.625" style="218" customWidth="1"/>
    <col min="13608" max="13608" width="2.375" style="218" customWidth="1"/>
    <col min="13609" max="13609" width="2.125" style="218" customWidth="1"/>
    <col min="13610" max="13610" width="2.375" style="218" customWidth="1"/>
    <col min="13611" max="13611" width="2.5" style="218" customWidth="1"/>
    <col min="13612" max="13612" width="2.375" style="218" customWidth="1"/>
    <col min="13613" max="13613" width="2.25" style="218" customWidth="1"/>
    <col min="13614" max="13614" width="2.375" style="218" customWidth="1"/>
    <col min="13615" max="13618" width="2.625" style="218" customWidth="1"/>
    <col min="13619" max="13619" width="2.75" style="218" customWidth="1"/>
    <col min="13620" max="13620" width="2.625" style="218" customWidth="1"/>
    <col min="13621" max="13621" width="2.375" style="218" customWidth="1"/>
    <col min="13622" max="13622" width="3" style="218" customWidth="1"/>
    <col min="13623" max="13824" width="9" style="218"/>
    <col min="13825" max="13825" width="2.25" style="218" customWidth="1"/>
    <col min="13826" max="13826" width="1.875" style="218" customWidth="1"/>
    <col min="13827" max="13827" width="2.375" style="218" customWidth="1"/>
    <col min="13828" max="13828" width="2.625" style="218" customWidth="1"/>
    <col min="13829" max="13830" width="2.375" style="218" customWidth="1"/>
    <col min="13831" max="13831" width="2.5" style="218" customWidth="1"/>
    <col min="13832" max="13832" width="2.25" style="218" customWidth="1"/>
    <col min="13833" max="13833" width="2.375" style="218" customWidth="1"/>
    <col min="13834" max="13834" width="2.25" style="218" customWidth="1"/>
    <col min="13835" max="13836" width="2.375" style="218" customWidth="1"/>
    <col min="13837" max="13837" width="2.5" style="218" customWidth="1"/>
    <col min="13838" max="13838" width="2.375" style="218" customWidth="1"/>
    <col min="13839" max="13839" width="2.25" style="218" customWidth="1"/>
    <col min="13840" max="13840" width="2.375" style="218" customWidth="1"/>
    <col min="13841" max="13842" width="2.5" style="218" customWidth="1"/>
    <col min="13843" max="13843" width="2.375" style="218" customWidth="1"/>
    <col min="13844" max="13844" width="2.25" style="218" customWidth="1"/>
    <col min="13845" max="13846" width="2.375" style="218" customWidth="1"/>
    <col min="13847" max="13847" width="2.25" style="218" customWidth="1"/>
    <col min="13848" max="13848" width="2.625" style="218" customWidth="1"/>
    <col min="13849" max="13850" width="2.375" style="218" customWidth="1"/>
    <col min="13851" max="13851" width="2.5" style="218" customWidth="1"/>
    <col min="13852" max="13852" width="2.625" style="218" customWidth="1"/>
    <col min="13853" max="13853" width="2.125" style="218" customWidth="1"/>
    <col min="13854" max="13854" width="2.5" style="218" customWidth="1"/>
    <col min="13855" max="13856" width="2.625" style="218" customWidth="1"/>
    <col min="13857" max="13857" width="2.375" style="218" customWidth="1"/>
    <col min="13858" max="13858" width="2.625" style="218" customWidth="1"/>
    <col min="13859" max="13859" width="2.5" style="218" customWidth="1"/>
    <col min="13860" max="13860" width="2.25" style="218" customWidth="1"/>
    <col min="13861" max="13861" width="2.375" style="218" customWidth="1"/>
    <col min="13862" max="13862" width="2.25" style="218" customWidth="1"/>
    <col min="13863" max="13863" width="2.625" style="218" customWidth="1"/>
    <col min="13864" max="13864" width="2.375" style="218" customWidth="1"/>
    <col min="13865" max="13865" width="2.125" style="218" customWidth="1"/>
    <col min="13866" max="13866" width="2.375" style="218" customWidth="1"/>
    <col min="13867" max="13867" width="2.5" style="218" customWidth="1"/>
    <col min="13868" max="13868" width="2.375" style="218" customWidth="1"/>
    <col min="13869" max="13869" width="2.25" style="218" customWidth="1"/>
    <col min="13870" max="13870" width="2.375" style="218" customWidth="1"/>
    <col min="13871" max="13874" width="2.625" style="218" customWidth="1"/>
    <col min="13875" max="13875" width="2.75" style="218" customWidth="1"/>
    <col min="13876" max="13876" width="2.625" style="218" customWidth="1"/>
    <col min="13877" max="13877" width="2.375" style="218" customWidth="1"/>
    <col min="13878" max="13878" width="3" style="218" customWidth="1"/>
    <col min="13879" max="14080" width="9" style="218"/>
    <col min="14081" max="14081" width="2.25" style="218" customWidth="1"/>
    <col min="14082" max="14082" width="1.875" style="218" customWidth="1"/>
    <col min="14083" max="14083" width="2.375" style="218" customWidth="1"/>
    <col min="14084" max="14084" width="2.625" style="218" customWidth="1"/>
    <col min="14085" max="14086" width="2.375" style="218" customWidth="1"/>
    <col min="14087" max="14087" width="2.5" style="218" customWidth="1"/>
    <col min="14088" max="14088" width="2.25" style="218" customWidth="1"/>
    <col min="14089" max="14089" width="2.375" style="218" customWidth="1"/>
    <col min="14090" max="14090" width="2.25" style="218" customWidth="1"/>
    <col min="14091" max="14092" width="2.375" style="218" customWidth="1"/>
    <col min="14093" max="14093" width="2.5" style="218" customWidth="1"/>
    <col min="14094" max="14094" width="2.375" style="218" customWidth="1"/>
    <col min="14095" max="14095" width="2.25" style="218" customWidth="1"/>
    <col min="14096" max="14096" width="2.375" style="218" customWidth="1"/>
    <col min="14097" max="14098" width="2.5" style="218" customWidth="1"/>
    <col min="14099" max="14099" width="2.375" style="218" customWidth="1"/>
    <col min="14100" max="14100" width="2.25" style="218" customWidth="1"/>
    <col min="14101" max="14102" width="2.375" style="218" customWidth="1"/>
    <col min="14103" max="14103" width="2.25" style="218" customWidth="1"/>
    <col min="14104" max="14104" width="2.625" style="218" customWidth="1"/>
    <col min="14105" max="14106" width="2.375" style="218" customWidth="1"/>
    <col min="14107" max="14107" width="2.5" style="218" customWidth="1"/>
    <col min="14108" max="14108" width="2.625" style="218" customWidth="1"/>
    <col min="14109" max="14109" width="2.125" style="218" customWidth="1"/>
    <col min="14110" max="14110" width="2.5" style="218" customWidth="1"/>
    <col min="14111" max="14112" width="2.625" style="218" customWidth="1"/>
    <col min="14113" max="14113" width="2.375" style="218" customWidth="1"/>
    <col min="14114" max="14114" width="2.625" style="218" customWidth="1"/>
    <col min="14115" max="14115" width="2.5" style="218" customWidth="1"/>
    <col min="14116" max="14116" width="2.25" style="218" customWidth="1"/>
    <col min="14117" max="14117" width="2.375" style="218" customWidth="1"/>
    <col min="14118" max="14118" width="2.25" style="218" customWidth="1"/>
    <col min="14119" max="14119" width="2.625" style="218" customWidth="1"/>
    <col min="14120" max="14120" width="2.375" style="218" customWidth="1"/>
    <col min="14121" max="14121" width="2.125" style="218" customWidth="1"/>
    <col min="14122" max="14122" width="2.375" style="218" customWidth="1"/>
    <col min="14123" max="14123" width="2.5" style="218" customWidth="1"/>
    <col min="14124" max="14124" width="2.375" style="218" customWidth="1"/>
    <col min="14125" max="14125" width="2.25" style="218" customWidth="1"/>
    <col min="14126" max="14126" width="2.375" style="218" customWidth="1"/>
    <col min="14127" max="14130" width="2.625" style="218" customWidth="1"/>
    <col min="14131" max="14131" width="2.75" style="218" customWidth="1"/>
    <col min="14132" max="14132" width="2.625" style="218" customWidth="1"/>
    <col min="14133" max="14133" width="2.375" style="218" customWidth="1"/>
    <col min="14134" max="14134" width="3" style="218" customWidth="1"/>
    <col min="14135" max="14336" width="9" style="218"/>
    <col min="14337" max="14337" width="2.25" style="218" customWidth="1"/>
    <col min="14338" max="14338" width="1.875" style="218" customWidth="1"/>
    <col min="14339" max="14339" width="2.375" style="218" customWidth="1"/>
    <col min="14340" max="14340" width="2.625" style="218" customWidth="1"/>
    <col min="14341" max="14342" width="2.375" style="218" customWidth="1"/>
    <col min="14343" max="14343" width="2.5" style="218" customWidth="1"/>
    <col min="14344" max="14344" width="2.25" style="218" customWidth="1"/>
    <col min="14345" max="14345" width="2.375" style="218" customWidth="1"/>
    <col min="14346" max="14346" width="2.25" style="218" customWidth="1"/>
    <col min="14347" max="14348" width="2.375" style="218" customWidth="1"/>
    <col min="14349" max="14349" width="2.5" style="218" customWidth="1"/>
    <col min="14350" max="14350" width="2.375" style="218" customWidth="1"/>
    <col min="14351" max="14351" width="2.25" style="218" customWidth="1"/>
    <col min="14352" max="14352" width="2.375" style="218" customWidth="1"/>
    <col min="14353" max="14354" width="2.5" style="218" customWidth="1"/>
    <col min="14355" max="14355" width="2.375" style="218" customWidth="1"/>
    <col min="14356" max="14356" width="2.25" style="218" customWidth="1"/>
    <col min="14357" max="14358" width="2.375" style="218" customWidth="1"/>
    <col min="14359" max="14359" width="2.25" style="218" customWidth="1"/>
    <col min="14360" max="14360" width="2.625" style="218" customWidth="1"/>
    <col min="14361" max="14362" width="2.375" style="218" customWidth="1"/>
    <col min="14363" max="14363" width="2.5" style="218" customWidth="1"/>
    <col min="14364" max="14364" width="2.625" style="218" customWidth="1"/>
    <col min="14365" max="14365" width="2.125" style="218" customWidth="1"/>
    <col min="14366" max="14366" width="2.5" style="218" customWidth="1"/>
    <col min="14367" max="14368" width="2.625" style="218" customWidth="1"/>
    <col min="14369" max="14369" width="2.375" style="218" customWidth="1"/>
    <col min="14370" max="14370" width="2.625" style="218" customWidth="1"/>
    <col min="14371" max="14371" width="2.5" style="218" customWidth="1"/>
    <col min="14372" max="14372" width="2.25" style="218" customWidth="1"/>
    <col min="14373" max="14373" width="2.375" style="218" customWidth="1"/>
    <col min="14374" max="14374" width="2.25" style="218" customWidth="1"/>
    <col min="14375" max="14375" width="2.625" style="218" customWidth="1"/>
    <col min="14376" max="14376" width="2.375" style="218" customWidth="1"/>
    <col min="14377" max="14377" width="2.125" style="218" customWidth="1"/>
    <col min="14378" max="14378" width="2.375" style="218" customWidth="1"/>
    <col min="14379" max="14379" width="2.5" style="218" customWidth="1"/>
    <col min="14380" max="14380" width="2.375" style="218" customWidth="1"/>
    <col min="14381" max="14381" width="2.25" style="218" customWidth="1"/>
    <col min="14382" max="14382" width="2.375" style="218" customWidth="1"/>
    <col min="14383" max="14386" width="2.625" style="218" customWidth="1"/>
    <col min="14387" max="14387" width="2.75" style="218" customWidth="1"/>
    <col min="14388" max="14388" width="2.625" style="218" customWidth="1"/>
    <col min="14389" max="14389" width="2.375" style="218" customWidth="1"/>
    <col min="14390" max="14390" width="3" style="218" customWidth="1"/>
    <col min="14391" max="14592" width="9" style="218"/>
    <col min="14593" max="14593" width="2.25" style="218" customWidth="1"/>
    <col min="14594" max="14594" width="1.875" style="218" customWidth="1"/>
    <col min="14595" max="14595" width="2.375" style="218" customWidth="1"/>
    <col min="14596" max="14596" width="2.625" style="218" customWidth="1"/>
    <col min="14597" max="14598" width="2.375" style="218" customWidth="1"/>
    <col min="14599" max="14599" width="2.5" style="218" customWidth="1"/>
    <col min="14600" max="14600" width="2.25" style="218" customWidth="1"/>
    <col min="14601" max="14601" width="2.375" style="218" customWidth="1"/>
    <col min="14602" max="14602" width="2.25" style="218" customWidth="1"/>
    <col min="14603" max="14604" width="2.375" style="218" customWidth="1"/>
    <col min="14605" max="14605" width="2.5" style="218" customWidth="1"/>
    <col min="14606" max="14606" width="2.375" style="218" customWidth="1"/>
    <col min="14607" max="14607" width="2.25" style="218" customWidth="1"/>
    <col min="14608" max="14608" width="2.375" style="218" customWidth="1"/>
    <col min="14609" max="14610" width="2.5" style="218" customWidth="1"/>
    <col min="14611" max="14611" width="2.375" style="218" customWidth="1"/>
    <col min="14612" max="14612" width="2.25" style="218" customWidth="1"/>
    <col min="14613" max="14614" width="2.375" style="218" customWidth="1"/>
    <col min="14615" max="14615" width="2.25" style="218" customWidth="1"/>
    <col min="14616" max="14616" width="2.625" style="218" customWidth="1"/>
    <col min="14617" max="14618" width="2.375" style="218" customWidth="1"/>
    <col min="14619" max="14619" width="2.5" style="218" customWidth="1"/>
    <col min="14620" max="14620" width="2.625" style="218" customWidth="1"/>
    <col min="14621" max="14621" width="2.125" style="218" customWidth="1"/>
    <col min="14622" max="14622" width="2.5" style="218" customWidth="1"/>
    <col min="14623" max="14624" width="2.625" style="218" customWidth="1"/>
    <col min="14625" max="14625" width="2.375" style="218" customWidth="1"/>
    <col min="14626" max="14626" width="2.625" style="218" customWidth="1"/>
    <col min="14627" max="14627" width="2.5" style="218" customWidth="1"/>
    <col min="14628" max="14628" width="2.25" style="218" customWidth="1"/>
    <col min="14629" max="14629" width="2.375" style="218" customWidth="1"/>
    <col min="14630" max="14630" width="2.25" style="218" customWidth="1"/>
    <col min="14631" max="14631" width="2.625" style="218" customWidth="1"/>
    <col min="14632" max="14632" width="2.375" style="218" customWidth="1"/>
    <col min="14633" max="14633" width="2.125" style="218" customWidth="1"/>
    <col min="14634" max="14634" width="2.375" style="218" customWidth="1"/>
    <col min="14635" max="14635" width="2.5" style="218" customWidth="1"/>
    <col min="14636" max="14636" width="2.375" style="218" customWidth="1"/>
    <col min="14637" max="14637" width="2.25" style="218" customWidth="1"/>
    <col min="14638" max="14638" width="2.375" style="218" customWidth="1"/>
    <col min="14639" max="14642" width="2.625" style="218" customWidth="1"/>
    <col min="14643" max="14643" width="2.75" style="218" customWidth="1"/>
    <col min="14644" max="14644" width="2.625" style="218" customWidth="1"/>
    <col min="14645" max="14645" width="2.375" style="218" customWidth="1"/>
    <col min="14646" max="14646" width="3" style="218" customWidth="1"/>
    <col min="14647" max="14848" width="9" style="218"/>
    <col min="14849" max="14849" width="2.25" style="218" customWidth="1"/>
    <col min="14850" max="14850" width="1.875" style="218" customWidth="1"/>
    <col min="14851" max="14851" width="2.375" style="218" customWidth="1"/>
    <col min="14852" max="14852" width="2.625" style="218" customWidth="1"/>
    <col min="14853" max="14854" width="2.375" style="218" customWidth="1"/>
    <col min="14855" max="14855" width="2.5" style="218" customWidth="1"/>
    <col min="14856" max="14856" width="2.25" style="218" customWidth="1"/>
    <col min="14857" max="14857" width="2.375" style="218" customWidth="1"/>
    <col min="14858" max="14858" width="2.25" style="218" customWidth="1"/>
    <col min="14859" max="14860" width="2.375" style="218" customWidth="1"/>
    <col min="14861" max="14861" width="2.5" style="218" customWidth="1"/>
    <col min="14862" max="14862" width="2.375" style="218" customWidth="1"/>
    <col min="14863" max="14863" width="2.25" style="218" customWidth="1"/>
    <col min="14864" max="14864" width="2.375" style="218" customWidth="1"/>
    <col min="14865" max="14866" width="2.5" style="218" customWidth="1"/>
    <col min="14867" max="14867" width="2.375" style="218" customWidth="1"/>
    <col min="14868" max="14868" width="2.25" style="218" customWidth="1"/>
    <col min="14869" max="14870" width="2.375" style="218" customWidth="1"/>
    <col min="14871" max="14871" width="2.25" style="218" customWidth="1"/>
    <col min="14872" max="14872" width="2.625" style="218" customWidth="1"/>
    <col min="14873" max="14874" width="2.375" style="218" customWidth="1"/>
    <col min="14875" max="14875" width="2.5" style="218" customWidth="1"/>
    <col min="14876" max="14876" width="2.625" style="218" customWidth="1"/>
    <col min="14877" max="14877" width="2.125" style="218" customWidth="1"/>
    <col min="14878" max="14878" width="2.5" style="218" customWidth="1"/>
    <col min="14879" max="14880" width="2.625" style="218" customWidth="1"/>
    <col min="14881" max="14881" width="2.375" style="218" customWidth="1"/>
    <col min="14882" max="14882" width="2.625" style="218" customWidth="1"/>
    <col min="14883" max="14883" width="2.5" style="218" customWidth="1"/>
    <col min="14884" max="14884" width="2.25" style="218" customWidth="1"/>
    <col min="14885" max="14885" width="2.375" style="218" customWidth="1"/>
    <col min="14886" max="14886" width="2.25" style="218" customWidth="1"/>
    <col min="14887" max="14887" width="2.625" style="218" customWidth="1"/>
    <col min="14888" max="14888" width="2.375" style="218" customWidth="1"/>
    <col min="14889" max="14889" width="2.125" style="218" customWidth="1"/>
    <col min="14890" max="14890" width="2.375" style="218" customWidth="1"/>
    <col min="14891" max="14891" width="2.5" style="218" customWidth="1"/>
    <col min="14892" max="14892" width="2.375" style="218" customWidth="1"/>
    <col min="14893" max="14893" width="2.25" style="218" customWidth="1"/>
    <col min="14894" max="14894" width="2.375" style="218" customWidth="1"/>
    <col min="14895" max="14898" width="2.625" style="218" customWidth="1"/>
    <col min="14899" max="14899" width="2.75" style="218" customWidth="1"/>
    <col min="14900" max="14900" width="2.625" style="218" customWidth="1"/>
    <col min="14901" max="14901" width="2.375" style="218" customWidth="1"/>
    <col min="14902" max="14902" width="3" style="218" customWidth="1"/>
    <col min="14903" max="15104" width="9" style="218"/>
    <col min="15105" max="15105" width="2.25" style="218" customWidth="1"/>
    <col min="15106" max="15106" width="1.875" style="218" customWidth="1"/>
    <col min="15107" max="15107" width="2.375" style="218" customWidth="1"/>
    <col min="15108" max="15108" width="2.625" style="218" customWidth="1"/>
    <col min="15109" max="15110" width="2.375" style="218" customWidth="1"/>
    <col min="15111" max="15111" width="2.5" style="218" customWidth="1"/>
    <col min="15112" max="15112" width="2.25" style="218" customWidth="1"/>
    <col min="15113" max="15113" width="2.375" style="218" customWidth="1"/>
    <col min="15114" max="15114" width="2.25" style="218" customWidth="1"/>
    <col min="15115" max="15116" width="2.375" style="218" customWidth="1"/>
    <col min="15117" max="15117" width="2.5" style="218" customWidth="1"/>
    <col min="15118" max="15118" width="2.375" style="218" customWidth="1"/>
    <col min="15119" max="15119" width="2.25" style="218" customWidth="1"/>
    <col min="15120" max="15120" width="2.375" style="218" customWidth="1"/>
    <col min="15121" max="15122" width="2.5" style="218" customWidth="1"/>
    <col min="15123" max="15123" width="2.375" style="218" customWidth="1"/>
    <col min="15124" max="15124" width="2.25" style="218" customWidth="1"/>
    <col min="15125" max="15126" width="2.375" style="218" customWidth="1"/>
    <col min="15127" max="15127" width="2.25" style="218" customWidth="1"/>
    <col min="15128" max="15128" width="2.625" style="218" customWidth="1"/>
    <col min="15129" max="15130" width="2.375" style="218" customWidth="1"/>
    <col min="15131" max="15131" width="2.5" style="218" customWidth="1"/>
    <col min="15132" max="15132" width="2.625" style="218" customWidth="1"/>
    <col min="15133" max="15133" width="2.125" style="218" customWidth="1"/>
    <col min="15134" max="15134" width="2.5" style="218" customWidth="1"/>
    <col min="15135" max="15136" width="2.625" style="218" customWidth="1"/>
    <col min="15137" max="15137" width="2.375" style="218" customWidth="1"/>
    <col min="15138" max="15138" width="2.625" style="218" customWidth="1"/>
    <col min="15139" max="15139" width="2.5" style="218" customWidth="1"/>
    <col min="15140" max="15140" width="2.25" style="218" customWidth="1"/>
    <col min="15141" max="15141" width="2.375" style="218" customWidth="1"/>
    <col min="15142" max="15142" width="2.25" style="218" customWidth="1"/>
    <col min="15143" max="15143" width="2.625" style="218" customWidth="1"/>
    <col min="15144" max="15144" width="2.375" style="218" customWidth="1"/>
    <col min="15145" max="15145" width="2.125" style="218" customWidth="1"/>
    <col min="15146" max="15146" width="2.375" style="218" customWidth="1"/>
    <col min="15147" max="15147" width="2.5" style="218" customWidth="1"/>
    <col min="15148" max="15148" width="2.375" style="218" customWidth="1"/>
    <col min="15149" max="15149" width="2.25" style="218" customWidth="1"/>
    <col min="15150" max="15150" width="2.375" style="218" customWidth="1"/>
    <col min="15151" max="15154" width="2.625" style="218" customWidth="1"/>
    <col min="15155" max="15155" width="2.75" style="218" customWidth="1"/>
    <col min="15156" max="15156" width="2.625" style="218" customWidth="1"/>
    <col min="15157" max="15157" width="2.375" style="218" customWidth="1"/>
    <col min="15158" max="15158" width="3" style="218" customWidth="1"/>
    <col min="15159" max="15360" width="9" style="218"/>
    <col min="15361" max="15361" width="2.25" style="218" customWidth="1"/>
    <col min="15362" max="15362" width="1.875" style="218" customWidth="1"/>
    <col min="15363" max="15363" width="2.375" style="218" customWidth="1"/>
    <col min="15364" max="15364" width="2.625" style="218" customWidth="1"/>
    <col min="15365" max="15366" width="2.375" style="218" customWidth="1"/>
    <col min="15367" max="15367" width="2.5" style="218" customWidth="1"/>
    <col min="15368" max="15368" width="2.25" style="218" customWidth="1"/>
    <col min="15369" max="15369" width="2.375" style="218" customWidth="1"/>
    <col min="15370" max="15370" width="2.25" style="218" customWidth="1"/>
    <col min="15371" max="15372" width="2.375" style="218" customWidth="1"/>
    <col min="15373" max="15373" width="2.5" style="218" customWidth="1"/>
    <col min="15374" max="15374" width="2.375" style="218" customWidth="1"/>
    <col min="15375" max="15375" width="2.25" style="218" customWidth="1"/>
    <col min="15376" max="15376" width="2.375" style="218" customWidth="1"/>
    <col min="15377" max="15378" width="2.5" style="218" customWidth="1"/>
    <col min="15379" max="15379" width="2.375" style="218" customWidth="1"/>
    <col min="15380" max="15380" width="2.25" style="218" customWidth="1"/>
    <col min="15381" max="15382" width="2.375" style="218" customWidth="1"/>
    <col min="15383" max="15383" width="2.25" style="218" customWidth="1"/>
    <col min="15384" max="15384" width="2.625" style="218" customWidth="1"/>
    <col min="15385" max="15386" width="2.375" style="218" customWidth="1"/>
    <col min="15387" max="15387" width="2.5" style="218" customWidth="1"/>
    <col min="15388" max="15388" width="2.625" style="218" customWidth="1"/>
    <col min="15389" max="15389" width="2.125" style="218" customWidth="1"/>
    <col min="15390" max="15390" width="2.5" style="218" customWidth="1"/>
    <col min="15391" max="15392" width="2.625" style="218" customWidth="1"/>
    <col min="15393" max="15393" width="2.375" style="218" customWidth="1"/>
    <col min="15394" max="15394" width="2.625" style="218" customWidth="1"/>
    <col min="15395" max="15395" width="2.5" style="218" customWidth="1"/>
    <col min="15396" max="15396" width="2.25" style="218" customWidth="1"/>
    <col min="15397" max="15397" width="2.375" style="218" customWidth="1"/>
    <col min="15398" max="15398" width="2.25" style="218" customWidth="1"/>
    <col min="15399" max="15399" width="2.625" style="218" customWidth="1"/>
    <col min="15400" max="15400" width="2.375" style="218" customWidth="1"/>
    <col min="15401" max="15401" width="2.125" style="218" customWidth="1"/>
    <col min="15402" max="15402" width="2.375" style="218" customWidth="1"/>
    <col min="15403" max="15403" width="2.5" style="218" customWidth="1"/>
    <col min="15404" max="15404" width="2.375" style="218" customWidth="1"/>
    <col min="15405" max="15405" width="2.25" style="218" customWidth="1"/>
    <col min="15406" max="15406" width="2.375" style="218" customWidth="1"/>
    <col min="15407" max="15410" width="2.625" style="218" customWidth="1"/>
    <col min="15411" max="15411" width="2.75" style="218" customWidth="1"/>
    <col min="15412" max="15412" width="2.625" style="218" customWidth="1"/>
    <col min="15413" max="15413" width="2.375" style="218" customWidth="1"/>
    <col min="15414" max="15414" width="3" style="218" customWidth="1"/>
    <col min="15415" max="15616" width="9" style="218"/>
    <col min="15617" max="15617" width="2.25" style="218" customWidth="1"/>
    <col min="15618" max="15618" width="1.875" style="218" customWidth="1"/>
    <col min="15619" max="15619" width="2.375" style="218" customWidth="1"/>
    <col min="15620" max="15620" width="2.625" style="218" customWidth="1"/>
    <col min="15621" max="15622" width="2.375" style="218" customWidth="1"/>
    <col min="15623" max="15623" width="2.5" style="218" customWidth="1"/>
    <col min="15624" max="15624" width="2.25" style="218" customWidth="1"/>
    <col min="15625" max="15625" width="2.375" style="218" customWidth="1"/>
    <col min="15626" max="15626" width="2.25" style="218" customWidth="1"/>
    <col min="15627" max="15628" width="2.375" style="218" customWidth="1"/>
    <col min="15629" max="15629" width="2.5" style="218" customWidth="1"/>
    <col min="15630" max="15630" width="2.375" style="218" customWidth="1"/>
    <col min="15631" max="15631" width="2.25" style="218" customWidth="1"/>
    <col min="15632" max="15632" width="2.375" style="218" customWidth="1"/>
    <col min="15633" max="15634" width="2.5" style="218" customWidth="1"/>
    <col min="15635" max="15635" width="2.375" style="218" customWidth="1"/>
    <col min="15636" max="15636" width="2.25" style="218" customWidth="1"/>
    <col min="15637" max="15638" width="2.375" style="218" customWidth="1"/>
    <col min="15639" max="15639" width="2.25" style="218" customWidth="1"/>
    <col min="15640" max="15640" width="2.625" style="218" customWidth="1"/>
    <col min="15641" max="15642" width="2.375" style="218" customWidth="1"/>
    <col min="15643" max="15643" width="2.5" style="218" customWidth="1"/>
    <col min="15644" max="15644" width="2.625" style="218" customWidth="1"/>
    <col min="15645" max="15645" width="2.125" style="218" customWidth="1"/>
    <col min="15646" max="15646" width="2.5" style="218" customWidth="1"/>
    <col min="15647" max="15648" width="2.625" style="218" customWidth="1"/>
    <col min="15649" max="15649" width="2.375" style="218" customWidth="1"/>
    <col min="15650" max="15650" width="2.625" style="218" customWidth="1"/>
    <col min="15651" max="15651" width="2.5" style="218" customWidth="1"/>
    <col min="15652" max="15652" width="2.25" style="218" customWidth="1"/>
    <col min="15653" max="15653" width="2.375" style="218" customWidth="1"/>
    <col min="15654" max="15654" width="2.25" style="218" customWidth="1"/>
    <col min="15655" max="15655" width="2.625" style="218" customWidth="1"/>
    <col min="15656" max="15656" width="2.375" style="218" customWidth="1"/>
    <col min="15657" max="15657" width="2.125" style="218" customWidth="1"/>
    <col min="15658" max="15658" width="2.375" style="218" customWidth="1"/>
    <col min="15659" max="15659" width="2.5" style="218" customWidth="1"/>
    <col min="15660" max="15660" width="2.375" style="218" customWidth="1"/>
    <col min="15661" max="15661" width="2.25" style="218" customWidth="1"/>
    <col min="15662" max="15662" width="2.375" style="218" customWidth="1"/>
    <col min="15663" max="15666" width="2.625" style="218" customWidth="1"/>
    <col min="15667" max="15667" width="2.75" style="218" customWidth="1"/>
    <col min="15668" max="15668" width="2.625" style="218" customWidth="1"/>
    <col min="15669" max="15669" width="2.375" style="218" customWidth="1"/>
    <col min="15670" max="15670" width="3" style="218" customWidth="1"/>
    <col min="15671" max="15872" width="9" style="218"/>
    <col min="15873" max="15873" width="2.25" style="218" customWidth="1"/>
    <col min="15874" max="15874" width="1.875" style="218" customWidth="1"/>
    <col min="15875" max="15875" width="2.375" style="218" customWidth="1"/>
    <col min="15876" max="15876" width="2.625" style="218" customWidth="1"/>
    <col min="15877" max="15878" width="2.375" style="218" customWidth="1"/>
    <col min="15879" max="15879" width="2.5" style="218" customWidth="1"/>
    <col min="15880" max="15880" width="2.25" style="218" customWidth="1"/>
    <col min="15881" max="15881" width="2.375" style="218" customWidth="1"/>
    <col min="15882" max="15882" width="2.25" style="218" customWidth="1"/>
    <col min="15883" max="15884" width="2.375" style="218" customWidth="1"/>
    <col min="15885" max="15885" width="2.5" style="218" customWidth="1"/>
    <col min="15886" max="15886" width="2.375" style="218" customWidth="1"/>
    <col min="15887" max="15887" width="2.25" style="218" customWidth="1"/>
    <col min="15888" max="15888" width="2.375" style="218" customWidth="1"/>
    <col min="15889" max="15890" width="2.5" style="218" customWidth="1"/>
    <col min="15891" max="15891" width="2.375" style="218" customWidth="1"/>
    <col min="15892" max="15892" width="2.25" style="218" customWidth="1"/>
    <col min="15893" max="15894" width="2.375" style="218" customWidth="1"/>
    <col min="15895" max="15895" width="2.25" style="218" customWidth="1"/>
    <col min="15896" max="15896" width="2.625" style="218" customWidth="1"/>
    <col min="15897" max="15898" width="2.375" style="218" customWidth="1"/>
    <col min="15899" max="15899" width="2.5" style="218" customWidth="1"/>
    <col min="15900" max="15900" width="2.625" style="218" customWidth="1"/>
    <col min="15901" max="15901" width="2.125" style="218" customWidth="1"/>
    <col min="15902" max="15902" width="2.5" style="218" customWidth="1"/>
    <col min="15903" max="15904" width="2.625" style="218" customWidth="1"/>
    <col min="15905" max="15905" width="2.375" style="218" customWidth="1"/>
    <col min="15906" max="15906" width="2.625" style="218" customWidth="1"/>
    <col min="15907" max="15907" width="2.5" style="218" customWidth="1"/>
    <col min="15908" max="15908" width="2.25" style="218" customWidth="1"/>
    <col min="15909" max="15909" width="2.375" style="218" customWidth="1"/>
    <col min="15910" max="15910" width="2.25" style="218" customWidth="1"/>
    <col min="15911" max="15911" width="2.625" style="218" customWidth="1"/>
    <col min="15912" max="15912" width="2.375" style="218" customWidth="1"/>
    <col min="15913" max="15913" width="2.125" style="218" customWidth="1"/>
    <col min="15914" max="15914" width="2.375" style="218" customWidth="1"/>
    <col min="15915" max="15915" width="2.5" style="218" customWidth="1"/>
    <col min="15916" max="15916" width="2.375" style="218" customWidth="1"/>
    <col min="15917" max="15917" width="2.25" style="218" customWidth="1"/>
    <col min="15918" max="15918" width="2.375" style="218" customWidth="1"/>
    <col min="15919" max="15922" width="2.625" style="218" customWidth="1"/>
    <col min="15923" max="15923" width="2.75" style="218" customWidth="1"/>
    <col min="15924" max="15924" width="2.625" style="218" customWidth="1"/>
    <col min="15925" max="15925" width="2.375" style="218" customWidth="1"/>
    <col min="15926" max="15926" width="3" style="218" customWidth="1"/>
    <col min="15927" max="16128" width="9" style="218"/>
    <col min="16129" max="16129" width="2.25" style="218" customWidth="1"/>
    <col min="16130" max="16130" width="1.875" style="218" customWidth="1"/>
    <col min="16131" max="16131" width="2.375" style="218" customWidth="1"/>
    <col min="16132" max="16132" width="2.625" style="218" customWidth="1"/>
    <col min="16133" max="16134" width="2.375" style="218" customWidth="1"/>
    <col min="16135" max="16135" width="2.5" style="218" customWidth="1"/>
    <col min="16136" max="16136" width="2.25" style="218" customWidth="1"/>
    <col min="16137" max="16137" width="2.375" style="218" customWidth="1"/>
    <col min="16138" max="16138" width="2.25" style="218" customWidth="1"/>
    <col min="16139" max="16140" width="2.375" style="218" customWidth="1"/>
    <col min="16141" max="16141" width="2.5" style="218" customWidth="1"/>
    <col min="16142" max="16142" width="2.375" style="218" customWidth="1"/>
    <col min="16143" max="16143" width="2.25" style="218" customWidth="1"/>
    <col min="16144" max="16144" width="2.375" style="218" customWidth="1"/>
    <col min="16145" max="16146" width="2.5" style="218" customWidth="1"/>
    <col min="16147" max="16147" width="2.375" style="218" customWidth="1"/>
    <col min="16148" max="16148" width="2.25" style="218" customWidth="1"/>
    <col min="16149" max="16150" width="2.375" style="218" customWidth="1"/>
    <col min="16151" max="16151" width="2.25" style="218" customWidth="1"/>
    <col min="16152" max="16152" width="2.625" style="218" customWidth="1"/>
    <col min="16153" max="16154" width="2.375" style="218" customWidth="1"/>
    <col min="16155" max="16155" width="2.5" style="218" customWidth="1"/>
    <col min="16156" max="16156" width="2.625" style="218" customWidth="1"/>
    <col min="16157" max="16157" width="2.125" style="218" customWidth="1"/>
    <col min="16158" max="16158" width="2.5" style="218" customWidth="1"/>
    <col min="16159" max="16160" width="2.625" style="218" customWidth="1"/>
    <col min="16161" max="16161" width="2.375" style="218" customWidth="1"/>
    <col min="16162" max="16162" width="2.625" style="218" customWidth="1"/>
    <col min="16163" max="16163" width="2.5" style="218" customWidth="1"/>
    <col min="16164" max="16164" width="2.25" style="218" customWidth="1"/>
    <col min="16165" max="16165" width="2.375" style="218" customWidth="1"/>
    <col min="16166" max="16166" width="2.25" style="218" customWidth="1"/>
    <col min="16167" max="16167" width="2.625" style="218" customWidth="1"/>
    <col min="16168" max="16168" width="2.375" style="218" customWidth="1"/>
    <col min="16169" max="16169" width="2.125" style="218" customWidth="1"/>
    <col min="16170" max="16170" width="2.375" style="218" customWidth="1"/>
    <col min="16171" max="16171" width="2.5" style="218" customWidth="1"/>
    <col min="16172" max="16172" width="2.375" style="218" customWidth="1"/>
    <col min="16173" max="16173" width="2.25" style="218" customWidth="1"/>
    <col min="16174" max="16174" width="2.375" style="218" customWidth="1"/>
    <col min="16175" max="16178" width="2.625" style="218" customWidth="1"/>
    <col min="16179" max="16179" width="2.75" style="218" customWidth="1"/>
    <col min="16180" max="16180" width="2.625" style="218" customWidth="1"/>
    <col min="16181" max="16181" width="2.375" style="218" customWidth="1"/>
    <col min="16182" max="16182" width="3" style="218" customWidth="1"/>
    <col min="16183" max="16384" width="9" style="218"/>
  </cols>
  <sheetData>
    <row r="1" spans="1:56" ht="23.25" customHeight="1" x14ac:dyDescent="0.25">
      <c r="A1" s="500" t="s">
        <v>202</v>
      </c>
      <c r="B1" s="500"/>
      <c r="C1" s="500"/>
      <c r="D1" s="500"/>
      <c r="E1" s="500"/>
      <c r="F1" s="500"/>
      <c r="G1" s="500"/>
      <c r="H1" s="500"/>
      <c r="I1" s="500"/>
      <c r="J1" s="500"/>
      <c r="K1" s="500"/>
      <c r="L1" s="500"/>
      <c r="M1" s="500"/>
      <c r="N1" s="233"/>
      <c r="O1" s="233"/>
      <c r="P1" s="260"/>
      <c r="Q1" s="260"/>
      <c r="R1" s="260"/>
      <c r="S1" s="260"/>
      <c r="T1" s="260"/>
      <c r="U1" s="260"/>
      <c r="V1" s="260"/>
      <c r="W1" s="260"/>
      <c r="X1" s="260"/>
      <c r="Y1" s="260"/>
      <c r="Z1" s="260"/>
      <c r="AA1" s="260"/>
      <c r="AB1" s="260"/>
      <c r="AC1" s="260"/>
      <c r="AD1" s="260"/>
      <c r="AE1" s="260"/>
      <c r="AF1" s="260"/>
      <c r="AG1" s="260"/>
      <c r="AH1" s="260"/>
      <c r="AI1" s="260"/>
      <c r="AJ1" s="260"/>
      <c r="AK1" s="233"/>
      <c r="AL1" s="233"/>
      <c r="AM1" s="495" t="s">
        <v>200</v>
      </c>
      <c r="AN1" s="495"/>
      <c r="AO1" s="495"/>
      <c r="AP1" s="495"/>
      <c r="AQ1" s="495"/>
      <c r="AR1" s="495"/>
      <c r="AS1" s="495"/>
      <c r="AT1" s="495"/>
      <c r="AU1" s="495"/>
      <c r="AV1" s="495"/>
      <c r="AW1" s="495"/>
      <c r="AX1" s="495"/>
      <c r="AY1" s="495"/>
      <c r="AZ1" s="495"/>
      <c r="BA1" s="495"/>
      <c r="BB1" s="219"/>
      <c r="BC1" s="219"/>
      <c r="BD1" s="219"/>
    </row>
    <row r="2" spans="1:56" ht="23.25" customHeight="1" x14ac:dyDescent="0.25">
      <c r="A2" s="501" t="s">
        <v>203</v>
      </c>
      <c r="B2" s="501"/>
      <c r="C2" s="501"/>
      <c r="D2" s="501"/>
      <c r="E2" s="501"/>
      <c r="F2" s="501"/>
      <c r="G2" s="501"/>
      <c r="H2" s="501"/>
      <c r="I2" s="501"/>
      <c r="J2" s="501"/>
      <c r="K2" s="501"/>
      <c r="L2" s="501"/>
      <c r="M2" s="501"/>
      <c r="N2" s="501"/>
      <c r="O2" s="263"/>
      <c r="P2" s="259"/>
      <c r="Q2" s="259"/>
      <c r="R2" s="259"/>
      <c r="S2" s="259"/>
      <c r="T2" s="259"/>
      <c r="U2" s="259"/>
      <c r="V2" s="259"/>
      <c r="W2" s="259"/>
      <c r="X2" s="259"/>
      <c r="Y2" s="259"/>
      <c r="Z2" s="259"/>
      <c r="AA2" s="259"/>
      <c r="AB2" s="259"/>
      <c r="AC2" s="259"/>
      <c r="AD2" s="259"/>
      <c r="AE2" s="259"/>
      <c r="AF2" s="259"/>
      <c r="AG2" s="259"/>
      <c r="AH2" s="259"/>
      <c r="AI2" s="497" t="s">
        <v>478</v>
      </c>
      <c r="AJ2" s="497"/>
      <c r="AK2" s="497"/>
      <c r="AL2" s="497"/>
      <c r="AM2" s="497"/>
      <c r="AN2" s="497"/>
      <c r="AO2" s="497"/>
      <c r="AP2" s="497"/>
      <c r="AQ2" s="497"/>
      <c r="AR2" s="497"/>
      <c r="AS2" s="497"/>
      <c r="AT2" s="497"/>
      <c r="AU2" s="497"/>
      <c r="AV2" s="497"/>
      <c r="AW2" s="497"/>
      <c r="AX2" s="497"/>
      <c r="AY2" s="497"/>
      <c r="AZ2" s="497"/>
      <c r="BA2" s="497"/>
      <c r="BB2" s="219"/>
      <c r="BC2" s="219"/>
      <c r="BD2" s="219"/>
    </row>
    <row r="3" spans="1:56" ht="24.75" customHeight="1" x14ac:dyDescent="0.25">
      <c r="A3" s="501" t="s">
        <v>204</v>
      </c>
      <c r="B3" s="501"/>
      <c r="C3" s="501"/>
      <c r="D3" s="501"/>
      <c r="E3" s="501"/>
      <c r="F3" s="501"/>
      <c r="G3" s="501"/>
      <c r="H3" s="501"/>
      <c r="I3" s="501"/>
      <c r="J3" s="501"/>
      <c r="K3" s="501"/>
      <c r="L3" s="501"/>
      <c r="M3" s="501"/>
      <c r="N3" s="501"/>
      <c r="O3" s="263"/>
      <c r="P3" s="259"/>
      <c r="Q3" s="259"/>
      <c r="R3" s="259"/>
      <c r="S3" s="259"/>
      <c r="T3" s="259"/>
      <c r="U3" s="259"/>
      <c r="V3" s="259"/>
      <c r="W3" s="259"/>
      <c r="X3" s="259"/>
      <c r="Y3" s="259"/>
      <c r="Z3" s="259"/>
      <c r="AA3" s="259"/>
      <c r="AB3" s="259"/>
      <c r="AC3" s="259"/>
      <c r="AD3" s="259"/>
      <c r="AE3" s="259"/>
      <c r="AF3" s="259"/>
      <c r="AG3" s="259"/>
      <c r="AH3" s="259"/>
      <c r="AI3" s="259"/>
      <c r="AJ3" s="259"/>
      <c r="AK3" s="497" t="s">
        <v>201</v>
      </c>
      <c r="AL3" s="497"/>
      <c r="AM3" s="497"/>
      <c r="AN3" s="497"/>
      <c r="AO3" s="497"/>
      <c r="AP3" s="497"/>
      <c r="AQ3" s="497"/>
      <c r="AR3" s="497"/>
      <c r="AS3" s="497"/>
      <c r="AT3" s="497"/>
      <c r="AU3" s="497"/>
      <c r="AV3" s="497"/>
      <c r="AW3" s="497"/>
      <c r="AX3" s="497"/>
      <c r="AY3" s="497"/>
      <c r="AZ3" s="497"/>
      <c r="BA3" s="497"/>
      <c r="BB3" s="219"/>
      <c r="BC3" s="219"/>
      <c r="BD3" s="219"/>
    </row>
    <row r="4" spans="1:56" ht="31.5" customHeight="1" x14ac:dyDescent="0.25">
      <c r="A4" s="502" t="s">
        <v>205</v>
      </c>
      <c r="B4" s="502"/>
      <c r="C4" s="502"/>
      <c r="D4" s="502"/>
      <c r="E4" s="502"/>
      <c r="F4" s="502"/>
      <c r="G4" s="502"/>
      <c r="H4" s="502"/>
      <c r="I4" s="502"/>
      <c r="J4" s="502"/>
      <c r="K4" s="502"/>
      <c r="L4" s="502"/>
      <c r="M4" s="502"/>
      <c r="N4" s="502"/>
      <c r="O4" s="263"/>
      <c r="P4" s="259"/>
      <c r="Q4" s="259"/>
      <c r="R4" s="259"/>
      <c r="S4" s="259"/>
      <c r="T4" s="259"/>
      <c r="U4" s="259"/>
      <c r="V4" s="259"/>
      <c r="W4" s="259"/>
      <c r="X4" s="259"/>
      <c r="Y4" s="259"/>
      <c r="Z4" s="259"/>
      <c r="AA4" s="259"/>
      <c r="AB4" s="259"/>
      <c r="AC4" s="259"/>
      <c r="AD4" s="259"/>
      <c r="AE4" s="259"/>
      <c r="AF4" s="259"/>
      <c r="AG4" s="259"/>
      <c r="AH4" s="259"/>
      <c r="AI4" s="259"/>
      <c r="AJ4" s="259"/>
      <c r="AK4" s="498" t="s">
        <v>207</v>
      </c>
      <c r="AL4" s="498"/>
      <c r="AM4" s="498"/>
      <c r="AN4" s="498"/>
      <c r="AO4" s="498"/>
      <c r="AP4" s="498"/>
      <c r="AQ4" s="498"/>
      <c r="AR4" s="498"/>
      <c r="AS4" s="498"/>
      <c r="AT4" s="498"/>
      <c r="AU4" s="498"/>
      <c r="AV4" s="498"/>
      <c r="AW4" s="498"/>
      <c r="AX4" s="498"/>
      <c r="AY4" s="498"/>
      <c r="AZ4" s="498"/>
      <c r="BA4" s="498"/>
      <c r="BB4" s="219"/>
      <c r="BC4" s="219"/>
      <c r="BD4" s="219"/>
    </row>
    <row r="5" spans="1:56" ht="23.25" customHeight="1" x14ac:dyDescent="0.25">
      <c r="A5" s="503">
        <v>44803</v>
      </c>
      <c r="B5" s="502"/>
      <c r="C5" s="502"/>
      <c r="D5" s="502"/>
      <c r="E5" s="502"/>
      <c r="F5" s="502"/>
      <c r="G5" s="502"/>
      <c r="H5" s="502"/>
      <c r="I5" s="502"/>
      <c r="J5" s="502"/>
      <c r="K5" s="502"/>
      <c r="L5" s="502"/>
      <c r="M5" s="502"/>
      <c r="N5" s="502"/>
      <c r="O5" s="502"/>
      <c r="P5" s="259"/>
      <c r="Q5" s="259"/>
      <c r="R5" s="259"/>
      <c r="S5" s="259"/>
      <c r="T5" s="259"/>
      <c r="U5" s="259"/>
      <c r="V5" s="259"/>
      <c r="W5" s="259"/>
      <c r="X5" s="259"/>
      <c r="Y5" s="259"/>
      <c r="Z5" s="259"/>
      <c r="AA5" s="259"/>
      <c r="AB5" s="259"/>
      <c r="AC5" s="259"/>
      <c r="AD5" s="259"/>
      <c r="AE5" s="259"/>
      <c r="AF5" s="259"/>
      <c r="AG5" s="259"/>
      <c r="AH5" s="259"/>
      <c r="AI5" s="259"/>
      <c r="AJ5" s="259"/>
      <c r="AK5" s="499">
        <v>44803</v>
      </c>
      <c r="AL5" s="498"/>
      <c r="AM5" s="498"/>
      <c r="AN5" s="498"/>
      <c r="AO5" s="498"/>
      <c r="AP5" s="498"/>
      <c r="AQ5" s="498"/>
      <c r="AR5" s="498"/>
      <c r="AS5" s="498"/>
      <c r="AT5" s="498"/>
      <c r="AU5" s="498"/>
      <c r="AV5" s="498"/>
      <c r="AW5" s="498"/>
      <c r="AX5" s="498"/>
      <c r="AY5" s="498"/>
      <c r="AZ5" s="498"/>
      <c r="BA5" s="498"/>
      <c r="BB5" s="219"/>
      <c r="BC5" s="219"/>
      <c r="BD5" s="219"/>
    </row>
    <row r="6" spans="1:56" ht="19.5" customHeight="1" x14ac:dyDescent="0.25">
      <c r="G6" s="219"/>
      <c r="H6" s="219"/>
      <c r="I6" s="219"/>
      <c r="J6" s="219"/>
      <c r="K6" s="219"/>
      <c r="L6" s="219"/>
      <c r="M6" s="259"/>
      <c r="N6" s="259"/>
      <c r="O6" s="259"/>
      <c r="P6" s="259"/>
      <c r="Q6" s="259"/>
      <c r="R6" s="259"/>
      <c r="S6" s="259"/>
      <c r="T6" s="259"/>
      <c r="U6" s="259"/>
      <c r="V6" s="259"/>
      <c r="W6" s="259"/>
      <c r="X6" s="259"/>
      <c r="Y6" s="259"/>
      <c r="Z6" s="259"/>
      <c r="AA6" s="259"/>
      <c r="AB6" s="259"/>
      <c r="AC6" s="259"/>
      <c r="AD6" s="259"/>
      <c r="AE6" s="259"/>
      <c r="AF6" s="259"/>
      <c r="AG6" s="259"/>
      <c r="AH6" s="259"/>
      <c r="AI6" s="259"/>
      <c r="AJ6" s="259"/>
      <c r="AK6" s="261"/>
      <c r="AL6" s="262"/>
      <c r="AM6" s="262"/>
      <c r="AN6" s="262"/>
      <c r="AO6" s="262"/>
      <c r="AP6" s="262"/>
      <c r="AQ6" s="262"/>
      <c r="AR6" s="262"/>
      <c r="AS6" s="262"/>
      <c r="AT6" s="262"/>
      <c r="AU6" s="262"/>
      <c r="AV6" s="262"/>
      <c r="AW6" s="262"/>
      <c r="AX6" s="262"/>
      <c r="AY6" s="262"/>
      <c r="AZ6" s="262"/>
      <c r="BA6" s="262"/>
      <c r="BB6" s="219"/>
      <c r="BC6" s="219"/>
      <c r="BD6" s="219"/>
    </row>
    <row r="7" spans="1:56" ht="22.5" customHeight="1" x14ac:dyDescent="0.25">
      <c r="G7" s="219"/>
      <c r="H7" s="219"/>
      <c r="I7" s="219"/>
      <c r="J7" s="219"/>
      <c r="K7" s="219"/>
      <c r="L7" s="219"/>
      <c r="M7" s="259"/>
      <c r="N7" s="259"/>
      <c r="O7" s="259"/>
      <c r="P7" s="259"/>
      <c r="Q7" s="259"/>
      <c r="R7" s="259"/>
      <c r="S7" s="259"/>
      <c r="T7" s="259"/>
      <c r="U7" s="259"/>
      <c r="V7" s="259"/>
      <c r="W7" s="259"/>
      <c r="X7" s="259"/>
      <c r="Y7" s="259"/>
      <c r="Z7" s="259"/>
      <c r="AA7" s="259"/>
      <c r="AB7" s="259"/>
      <c r="AC7" s="259"/>
      <c r="AD7" s="259"/>
      <c r="AE7" s="259"/>
      <c r="AF7" s="259"/>
      <c r="AG7" s="259"/>
      <c r="AH7" s="259"/>
      <c r="AI7" s="259"/>
      <c r="AJ7" s="259"/>
      <c r="AK7" s="261"/>
      <c r="AL7" s="262"/>
      <c r="AM7" s="262"/>
      <c r="AN7" s="262"/>
      <c r="AO7" s="262"/>
      <c r="AP7" s="262"/>
      <c r="AQ7" s="262"/>
      <c r="AR7" s="262"/>
      <c r="AS7" s="262"/>
      <c r="AT7" s="262"/>
      <c r="AU7" s="262"/>
      <c r="AV7" s="262"/>
      <c r="AW7" s="262"/>
      <c r="AX7" s="262"/>
      <c r="AY7" s="262"/>
      <c r="AZ7" s="262"/>
      <c r="BA7" s="262"/>
      <c r="BB7" s="219"/>
      <c r="BC7" s="219"/>
      <c r="BD7" s="219"/>
    </row>
    <row r="8" spans="1:56" ht="15.75" customHeight="1" x14ac:dyDescent="0.25">
      <c r="A8" s="222"/>
      <c r="G8" s="219"/>
      <c r="H8" s="219"/>
      <c r="I8" s="219"/>
      <c r="J8" s="219"/>
      <c r="K8" s="219"/>
      <c r="L8" s="219"/>
      <c r="M8" s="504" t="s">
        <v>206</v>
      </c>
      <c r="N8" s="504"/>
      <c r="O8" s="504"/>
      <c r="P8" s="504"/>
      <c r="Q8" s="504"/>
      <c r="R8" s="504"/>
      <c r="S8" s="504"/>
      <c r="T8" s="504"/>
      <c r="U8" s="504"/>
      <c r="V8" s="504"/>
      <c r="W8" s="504"/>
      <c r="X8" s="504"/>
      <c r="Y8" s="504"/>
      <c r="Z8" s="504"/>
      <c r="AA8" s="504"/>
      <c r="AB8" s="504"/>
      <c r="AC8" s="504"/>
      <c r="AD8" s="504"/>
      <c r="AE8" s="504"/>
      <c r="AF8" s="504"/>
      <c r="AG8" s="504"/>
      <c r="AH8" s="504"/>
      <c r="AI8" s="504"/>
      <c r="AJ8" s="504"/>
      <c r="AK8" s="504"/>
      <c r="AL8" s="504"/>
      <c r="AM8" s="504"/>
      <c r="AN8" s="504"/>
      <c r="AO8" s="223"/>
      <c r="AP8" s="223"/>
      <c r="AQ8" s="223"/>
      <c r="AR8" s="223"/>
      <c r="AS8" s="223"/>
      <c r="AT8" s="223"/>
      <c r="AU8" s="223"/>
      <c r="AV8" s="223"/>
      <c r="AW8" s="223"/>
      <c r="AX8" s="219"/>
      <c r="AY8" s="219"/>
      <c r="AZ8" s="219"/>
      <c r="BA8" s="219"/>
      <c r="BB8" s="219"/>
      <c r="BC8" s="219"/>
      <c r="BD8" s="219"/>
    </row>
    <row r="9" spans="1:56" ht="15.75" customHeight="1" x14ac:dyDescent="0.25">
      <c r="A9" s="222"/>
      <c r="G9" s="219"/>
      <c r="H9" s="219"/>
      <c r="I9" s="219"/>
      <c r="J9" s="219"/>
      <c r="K9" s="219"/>
      <c r="L9" s="219"/>
      <c r="M9" s="488" t="s">
        <v>208</v>
      </c>
      <c r="N9" s="488"/>
      <c r="O9" s="488"/>
      <c r="P9" s="488"/>
      <c r="Q9" s="488"/>
      <c r="R9" s="488"/>
      <c r="S9" s="488"/>
      <c r="T9" s="488"/>
      <c r="U9" s="488"/>
      <c r="V9" s="488"/>
      <c r="W9" s="488"/>
      <c r="X9" s="488"/>
      <c r="Y9" s="488"/>
      <c r="Z9" s="488"/>
      <c r="AA9" s="488"/>
      <c r="AB9" s="488"/>
      <c r="AC9" s="488"/>
      <c r="AD9" s="488"/>
      <c r="AE9" s="488"/>
      <c r="AF9" s="488"/>
      <c r="AG9" s="488"/>
      <c r="AH9" s="488"/>
      <c r="AI9" s="488"/>
      <c r="AJ9" s="488"/>
      <c r="AK9" s="488"/>
      <c r="AL9" s="488"/>
      <c r="AM9" s="488"/>
      <c r="AN9" s="488"/>
      <c r="AO9" s="223"/>
      <c r="AP9" s="223"/>
      <c r="AQ9" s="223"/>
      <c r="AR9" s="223"/>
      <c r="AS9" s="223"/>
      <c r="AT9" s="223"/>
      <c r="AU9" s="223"/>
      <c r="AV9" s="223"/>
      <c r="AW9" s="223"/>
      <c r="AX9" s="219"/>
      <c r="AY9" s="219"/>
      <c r="AZ9" s="219"/>
      <c r="BA9" s="219"/>
      <c r="BB9" s="219"/>
      <c r="BC9" s="219"/>
      <c r="BD9" s="219"/>
    </row>
    <row r="10" spans="1:56" ht="15.75" customHeight="1" x14ac:dyDescent="0.25">
      <c r="A10" s="224"/>
      <c r="G10" s="219"/>
      <c r="H10" s="219"/>
      <c r="I10" s="219"/>
      <c r="J10" s="225"/>
      <c r="K10" s="488" t="s">
        <v>209</v>
      </c>
      <c r="L10" s="488"/>
      <c r="M10" s="488"/>
      <c r="N10" s="488"/>
      <c r="O10" s="488"/>
      <c r="P10" s="488"/>
      <c r="Q10" s="488"/>
      <c r="R10" s="488"/>
      <c r="S10" s="488"/>
      <c r="T10" s="488"/>
      <c r="U10" s="488"/>
      <c r="V10" s="488"/>
      <c r="W10" s="488"/>
      <c r="X10" s="488"/>
      <c r="Y10" s="488"/>
      <c r="Z10" s="488"/>
      <c r="AA10" s="488"/>
      <c r="AB10" s="488"/>
      <c r="AC10" s="488"/>
      <c r="AD10" s="488"/>
      <c r="AE10" s="488"/>
      <c r="AF10" s="488"/>
      <c r="AG10" s="488"/>
      <c r="AH10" s="488"/>
      <c r="AI10" s="488"/>
      <c r="AJ10" s="488"/>
      <c r="AK10" s="488"/>
      <c r="AL10" s="488"/>
      <c r="AM10" s="488"/>
      <c r="AN10" s="488"/>
      <c r="AO10" s="488"/>
      <c r="AP10" s="488"/>
      <c r="AQ10" s="488"/>
      <c r="AR10" s="488"/>
      <c r="AS10" s="226"/>
      <c r="AT10" s="226"/>
      <c r="AU10" s="226"/>
      <c r="AV10" s="226"/>
      <c r="AW10" s="226"/>
      <c r="AX10" s="226"/>
      <c r="AY10" s="226"/>
      <c r="AZ10" s="226"/>
      <c r="BA10" s="219"/>
      <c r="BB10" s="219"/>
      <c r="BC10" s="219"/>
      <c r="BD10" s="219"/>
    </row>
    <row r="11" spans="1:56" ht="15.75" customHeight="1" x14ac:dyDescent="0.25">
      <c r="A11" s="224"/>
      <c r="G11" s="219"/>
      <c r="H11" s="219"/>
      <c r="I11" s="219"/>
      <c r="J11" s="225"/>
      <c r="K11" s="225"/>
      <c r="L11" s="225"/>
      <c r="M11" s="488" t="s">
        <v>210</v>
      </c>
      <c r="N11" s="488"/>
      <c r="O11" s="488"/>
      <c r="P11" s="488"/>
      <c r="Q11" s="488"/>
      <c r="R11" s="488"/>
      <c r="S11" s="488"/>
      <c r="T11" s="488"/>
      <c r="U11" s="488"/>
      <c r="V11" s="488"/>
      <c r="W11" s="488"/>
      <c r="X11" s="488"/>
      <c r="Y11" s="488"/>
      <c r="Z11" s="488"/>
      <c r="AA11" s="488"/>
      <c r="AB11" s="488"/>
      <c r="AC11" s="488"/>
      <c r="AD11" s="488"/>
      <c r="AE11" s="488"/>
      <c r="AF11" s="488"/>
      <c r="AG11" s="488"/>
      <c r="AH11" s="488"/>
      <c r="AI11" s="488"/>
      <c r="AJ11" s="488"/>
      <c r="AK11" s="488"/>
      <c r="AL11" s="488"/>
      <c r="AM11" s="488"/>
      <c r="AN11" s="488"/>
      <c r="AO11" s="226"/>
      <c r="AP11" s="226"/>
      <c r="AQ11" s="226"/>
      <c r="AR11" s="226"/>
      <c r="AS11" s="226"/>
      <c r="AT11" s="226"/>
      <c r="AU11" s="226"/>
      <c r="AV11" s="226"/>
      <c r="AW11" s="226"/>
      <c r="AX11" s="226"/>
      <c r="AY11" s="226"/>
      <c r="AZ11" s="226"/>
      <c r="BA11" s="219"/>
      <c r="BB11" s="219"/>
      <c r="BC11" s="219"/>
      <c r="BD11" s="219"/>
    </row>
    <row r="12" spans="1:56" ht="15.75" customHeight="1" x14ac:dyDescent="0.25">
      <c r="A12" s="222"/>
      <c r="G12" s="219"/>
      <c r="H12" s="219"/>
      <c r="I12" s="219"/>
      <c r="J12" s="219"/>
      <c r="K12" s="219"/>
      <c r="L12" s="227"/>
      <c r="M12" s="491" t="s">
        <v>211</v>
      </c>
      <c r="N12" s="491"/>
      <c r="O12" s="491"/>
      <c r="P12" s="491"/>
      <c r="Q12" s="491"/>
      <c r="R12" s="491"/>
      <c r="S12" s="491"/>
      <c r="T12" s="491"/>
      <c r="U12" s="491"/>
      <c r="V12" s="491"/>
      <c r="W12" s="491"/>
      <c r="X12" s="491"/>
      <c r="Y12" s="491"/>
      <c r="Z12" s="491"/>
      <c r="AA12" s="491"/>
      <c r="AB12" s="491"/>
      <c r="AC12" s="491"/>
      <c r="AD12" s="491"/>
      <c r="AE12" s="491"/>
      <c r="AF12" s="491"/>
      <c r="AG12" s="491"/>
      <c r="AH12" s="491"/>
      <c r="AI12" s="491"/>
      <c r="AJ12" s="491"/>
      <c r="AK12" s="491"/>
      <c r="AL12" s="491"/>
      <c r="AM12" s="491"/>
      <c r="AN12" s="491"/>
      <c r="AO12" s="219"/>
      <c r="AP12" s="219"/>
      <c r="AQ12" s="219"/>
      <c r="AR12" s="219"/>
      <c r="AS12" s="219"/>
      <c r="AT12" s="219"/>
      <c r="AU12" s="219"/>
      <c r="AV12" s="219"/>
      <c r="AW12" s="219"/>
      <c r="AX12" s="219"/>
      <c r="AY12" s="219"/>
      <c r="AZ12" s="219"/>
      <c r="BA12" s="219"/>
      <c r="BB12" s="219"/>
      <c r="BC12" s="219"/>
      <c r="BD12" s="219"/>
    </row>
    <row r="13" spans="1:56" ht="15.75" customHeight="1" x14ac:dyDescent="0.25">
      <c r="A13" s="222"/>
      <c r="G13" s="219"/>
      <c r="H13" s="219"/>
      <c r="I13" s="219"/>
      <c r="J13" s="219"/>
      <c r="K13" s="219"/>
      <c r="L13" s="228"/>
      <c r="M13" s="491" t="s">
        <v>78</v>
      </c>
      <c r="N13" s="491"/>
      <c r="O13" s="491"/>
      <c r="P13" s="491"/>
      <c r="Q13" s="491"/>
      <c r="R13" s="491"/>
      <c r="S13" s="491"/>
      <c r="T13" s="491"/>
      <c r="U13" s="491"/>
      <c r="V13" s="491"/>
      <c r="W13" s="491"/>
      <c r="X13" s="491"/>
      <c r="Y13" s="491"/>
      <c r="Z13" s="491"/>
      <c r="AA13" s="491"/>
      <c r="AB13" s="491"/>
      <c r="AC13" s="491"/>
      <c r="AD13" s="491"/>
      <c r="AE13" s="491"/>
      <c r="AF13" s="491"/>
      <c r="AG13" s="491"/>
      <c r="AH13" s="491"/>
      <c r="AI13" s="491"/>
      <c r="AJ13" s="491"/>
      <c r="AK13" s="491"/>
      <c r="AL13" s="228"/>
      <c r="AM13" s="219"/>
      <c r="AN13" s="219"/>
      <c r="AO13" s="219"/>
      <c r="AP13" s="219"/>
      <c r="AQ13" s="219"/>
      <c r="AR13" s="219"/>
      <c r="AS13" s="219"/>
      <c r="AT13" s="219"/>
      <c r="AU13" s="219"/>
      <c r="AV13" s="219"/>
      <c r="AW13" s="219"/>
      <c r="AX13" s="219"/>
      <c r="AY13" s="219"/>
      <c r="AZ13" s="219"/>
      <c r="BA13" s="219"/>
      <c r="BB13" s="219"/>
      <c r="BC13" s="219"/>
      <c r="BD13" s="219"/>
    </row>
    <row r="14" spans="1:56" ht="15.75" x14ac:dyDescent="0.25">
      <c r="A14" s="229"/>
      <c r="B14" s="229"/>
      <c r="C14" s="229"/>
      <c r="D14" s="229"/>
      <c r="E14" s="229"/>
      <c r="F14" s="229"/>
      <c r="G14" s="230"/>
      <c r="H14" s="230"/>
      <c r="I14" s="230"/>
      <c r="J14" s="230"/>
      <c r="K14" s="230"/>
      <c r="L14" s="221"/>
      <c r="M14" s="496" t="s">
        <v>212</v>
      </c>
      <c r="N14" s="496"/>
      <c r="O14" s="496"/>
      <c r="P14" s="496"/>
      <c r="Q14" s="496"/>
      <c r="R14" s="496"/>
      <c r="S14" s="496"/>
      <c r="T14" s="496"/>
      <c r="U14" s="496"/>
      <c r="V14" s="496"/>
      <c r="W14" s="496"/>
      <c r="X14" s="496"/>
      <c r="Y14" s="496"/>
      <c r="Z14" s="496"/>
      <c r="AA14" s="496"/>
      <c r="AB14" s="496"/>
      <c r="AC14" s="496"/>
      <c r="AD14" s="496"/>
      <c r="AE14" s="496"/>
      <c r="AF14" s="496"/>
      <c r="AG14" s="496"/>
      <c r="AH14" s="496"/>
      <c r="AI14" s="496"/>
      <c r="AJ14" s="496"/>
      <c r="AK14" s="496"/>
      <c r="AL14" s="496"/>
      <c r="AM14" s="496"/>
      <c r="AN14" s="496"/>
      <c r="AO14" s="496"/>
      <c r="AP14" s="496"/>
      <c r="AQ14" s="496"/>
      <c r="AR14" s="496"/>
      <c r="AS14" s="496"/>
      <c r="AT14" s="230"/>
      <c r="AU14" s="230"/>
      <c r="AV14" s="232"/>
      <c r="AW14" s="232"/>
      <c r="AX14" s="232"/>
      <c r="AY14" s="219"/>
      <c r="AZ14" s="219"/>
      <c r="BA14" s="219"/>
      <c r="BB14" s="219"/>
      <c r="BC14" s="219"/>
      <c r="BD14" s="219"/>
    </row>
    <row r="15" spans="1:56" ht="15.75" x14ac:dyDescent="0.25">
      <c r="A15" s="229"/>
      <c r="B15" s="229"/>
      <c r="C15" s="229"/>
      <c r="D15" s="229"/>
      <c r="E15" s="229"/>
      <c r="F15" s="229"/>
      <c r="G15" s="230"/>
      <c r="H15" s="230"/>
      <c r="I15" s="230"/>
      <c r="J15" s="230"/>
      <c r="K15" s="230"/>
      <c r="L15" s="221"/>
      <c r="M15" s="494" t="s">
        <v>213</v>
      </c>
      <c r="N15" s="494"/>
      <c r="O15" s="494"/>
      <c r="P15" s="494"/>
      <c r="Q15" s="494"/>
      <c r="R15" s="494"/>
      <c r="S15" s="494"/>
      <c r="T15" s="494"/>
      <c r="U15" s="494"/>
      <c r="V15" s="494"/>
      <c r="W15" s="494"/>
      <c r="X15" s="494"/>
      <c r="Y15" s="494"/>
      <c r="Z15" s="494"/>
      <c r="AA15" s="494"/>
      <c r="AB15" s="494"/>
      <c r="AC15" s="494"/>
      <c r="AD15" s="494"/>
      <c r="AE15" s="494"/>
      <c r="AF15" s="494"/>
      <c r="AG15" s="494"/>
      <c r="AH15" s="494"/>
      <c r="AI15" s="494"/>
      <c r="AJ15" s="494"/>
      <c r="AK15" s="494"/>
      <c r="AL15" s="494"/>
      <c r="AM15" s="494"/>
      <c r="AN15" s="494"/>
      <c r="AO15" s="231"/>
      <c r="AP15" s="231"/>
      <c r="AQ15" s="231"/>
      <c r="AR15" s="231"/>
      <c r="AS15" s="231"/>
      <c r="AT15" s="230"/>
      <c r="AU15" s="230"/>
      <c r="AV15" s="219"/>
      <c r="AW15" s="219"/>
      <c r="AX15" s="219"/>
      <c r="AY15" s="219"/>
      <c r="AZ15" s="219"/>
      <c r="BA15" s="219"/>
      <c r="BB15" s="219"/>
      <c r="BC15" s="219"/>
      <c r="BD15" s="219"/>
    </row>
    <row r="16" spans="1:56" ht="15.75" x14ac:dyDescent="0.25">
      <c r="A16" s="229"/>
      <c r="B16" s="229"/>
      <c r="C16" s="229"/>
      <c r="D16" s="229"/>
      <c r="E16" s="229"/>
      <c r="F16" s="229"/>
      <c r="G16" s="230"/>
      <c r="H16" s="230"/>
      <c r="I16" s="230"/>
      <c r="J16" s="230"/>
      <c r="K16" s="230"/>
      <c r="L16" s="230"/>
      <c r="M16" s="231"/>
      <c r="N16" s="231"/>
      <c r="O16" s="231"/>
      <c r="P16" s="231"/>
      <c r="Q16" s="231"/>
      <c r="R16" s="231"/>
      <c r="S16" s="231"/>
      <c r="T16" s="231"/>
      <c r="U16" s="231"/>
      <c r="V16" s="231"/>
      <c r="W16" s="231"/>
      <c r="X16" s="231"/>
      <c r="Y16" s="231"/>
      <c r="Z16" s="231"/>
      <c r="AA16" s="231"/>
      <c r="AB16" s="231"/>
      <c r="AC16" s="231"/>
      <c r="AD16" s="231"/>
      <c r="AE16" s="231"/>
      <c r="AF16" s="231"/>
      <c r="AG16" s="231"/>
      <c r="AH16" s="231"/>
      <c r="AI16" s="231"/>
      <c r="AJ16" s="231"/>
      <c r="AK16" s="231"/>
      <c r="AL16" s="220"/>
      <c r="AM16" s="231"/>
      <c r="AN16" s="231"/>
      <c r="AO16" s="231"/>
      <c r="AP16" s="231"/>
      <c r="AQ16" s="231"/>
      <c r="AR16" s="231"/>
      <c r="AS16" s="231"/>
      <c r="AT16" s="230"/>
      <c r="AU16" s="230"/>
      <c r="AV16" s="219"/>
      <c r="AW16" s="219"/>
      <c r="AX16" s="219"/>
      <c r="AY16" s="219"/>
      <c r="AZ16" s="219"/>
      <c r="BA16" s="219"/>
      <c r="BB16" s="219"/>
      <c r="BC16" s="219"/>
      <c r="BD16" s="219"/>
    </row>
    <row r="17" spans="1:56" ht="15.75" x14ac:dyDescent="0.25">
      <c r="A17" s="229"/>
      <c r="B17" s="229"/>
      <c r="C17" s="229"/>
      <c r="D17" s="229"/>
      <c r="E17" s="229"/>
      <c r="F17" s="229"/>
      <c r="G17" s="230"/>
      <c r="H17" s="230"/>
      <c r="I17" s="230"/>
      <c r="J17" s="230"/>
      <c r="K17" s="230"/>
      <c r="L17" s="230"/>
      <c r="M17" s="231"/>
      <c r="N17" s="231"/>
      <c r="O17" s="231"/>
      <c r="P17" s="231"/>
      <c r="Q17" s="231"/>
      <c r="R17" s="231"/>
      <c r="S17" s="231"/>
      <c r="T17" s="231"/>
      <c r="U17" s="231"/>
      <c r="V17" s="231"/>
      <c r="W17" s="231"/>
      <c r="X17" s="231"/>
      <c r="Y17" s="231"/>
      <c r="Z17" s="231"/>
      <c r="AA17" s="231"/>
      <c r="AB17" s="231"/>
      <c r="AC17" s="231"/>
      <c r="AD17" s="231"/>
      <c r="AE17" s="231"/>
      <c r="AF17" s="231"/>
      <c r="AG17" s="231"/>
      <c r="AH17" s="231"/>
      <c r="AI17" s="231"/>
      <c r="AJ17" s="231"/>
      <c r="AK17" s="231"/>
      <c r="AL17" s="220"/>
      <c r="AM17" s="231"/>
      <c r="AN17" s="231"/>
      <c r="AO17" s="231"/>
      <c r="AP17" s="231"/>
      <c r="AQ17" s="231"/>
      <c r="AR17" s="231"/>
      <c r="AS17" s="231"/>
      <c r="AT17" s="230"/>
      <c r="AU17" s="230"/>
      <c r="AV17" s="219"/>
      <c r="AW17" s="219"/>
      <c r="AX17" s="219"/>
      <c r="AY17" s="219"/>
      <c r="AZ17" s="219"/>
      <c r="BA17" s="219"/>
      <c r="BB17" s="219"/>
      <c r="BC17" s="219"/>
      <c r="BD17" s="219"/>
    </row>
    <row r="18" spans="1:56" ht="15.75" x14ac:dyDescent="0.25">
      <c r="A18" s="229"/>
      <c r="B18" s="229"/>
      <c r="C18" s="229"/>
      <c r="D18" s="229"/>
      <c r="E18" s="229"/>
      <c r="F18" s="229"/>
      <c r="G18" s="230"/>
      <c r="H18" s="230"/>
      <c r="I18" s="230"/>
      <c r="J18" s="230"/>
      <c r="K18" s="230"/>
      <c r="L18" s="230"/>
      <c r="M18" s="231"/>
      <c r="N18" s="231"/>
      <c r="O18" s="231"/>
      <c r="P18" s="231"/>
      <c r="Q18" s="231"/>
      <c r="R18" s="231"/>
      <c r="S18" s="231"/>
      <c r="T18" s="231"/>
      <c r="U18" s="231"/>
      <c r="V18" s="231"/>
      <c r="W18" s="231"/>
      <c r="X18" s="231"/>
      <c r="Y18" s="231"/>
      <c r="Z18" s="231"/>
      <c r="AA18" s="231"/>
      <c r="AB18" s="231"/>
      <c r="AC18" s="231"/>
      <c r="AD18" s="231"/>
      <c r="AE18" s="231"/>
      <c r="AF18" s="231"/>
      <c r="AG18" s="231"/>
      <c r="AH18" s="231"/>
      <c r="AI18" s="231"/>
      <c r="AJ18" s="231"/>
      <c r="AK18" s="231"/>
      <c r="AL18" s="220"/>
      <c r="AM18" s="231"/>
      <c r="AN18" s="231"/>
      <c r="AO18" s="231"/>
      <c r="AP18" s="231"/>
      <c r="AQ18" s="231"/>
      <c r="AR18" s="231"/>
      <c r="AS18" s="231"/>
      <c r="AT18" s="230"/>
      <c r="AU18" s="230"/>
      <c r="AV18" s="219"/>
      <c r="AW18" s="219"/>
      <c r="AX18" s="219"/>
      <c r="AY18" s="219"/>
      <c r="AZ18" s="219"/>
      <c r="BA18" s="219"/>
      <c r="BB18" s="219"/>
      <c r="BC18" s="219"/>
      <c r="BD18" s="219"/>
    </row>
    <row r="19" spans="1:56" ht="15.75" x14ac:dyDescent="0.25">
      <c r="A19" s="229"/>
      <c r="B19" s="229"/>
      <c r="C19" s="229"/>
      <c r="D19" s="229"/>
      <c r="E19" s="229"/>
      <c r="F19" s="229"/>
      <c r="G19" s="230"/>
      <c r="H19" s="230"/>
      <c r="I19" s="230"/>
      <c r="J19" s="230"/>
      <c r="K19" s="230"/>
      <c r="L19" s="230"/>
      <c r="M19" s="231"/>
      <c r="N19" s="231"/>
      <c r="O19" s="231"/>
      <c r="P19" s="231"/>
      <c r="Q19" s="231"/>
      <c r="R19" s="231"/>
      <c r="S19" s="231"/>
      <c r="T19" s="231"/>
      <c r="U19" s="231"/>
      <c r="V19" s="231"/>
      <c r="W19" s="231"/>
      <c r="X19" s="231"/>
      <c r="Y19" s="231"/>
      <c r="Z19" s="231"/>
      <c r="AA19" s="231"/>
      <c r="AB19" s="231"/>
      <c r="AC19" s="231"/>
      <c r="AD19" s="231"/>
      <c r="AE19" s="231"/>
      <c r="AF19" s="231"/>
      <c r="AG19" s="231"/>
      <c r="AH19" s="231"/>
      <c r="AI19" s="231"/>
      <c r="AJ19" s="231"/>
      <c r="AK19" s="231"/>
      <c r="AL19" s="220"/>
      <c r="AM19" s="231"/>
      <c r="AN19" s="231"/>
      <c r="AO19" s="231"/>
      <c r="AP19" s="231"/>
      <c r="AQ19" s="231"/>
      <c r="AR19" s="231"/>
      <c r="AS19" s="231"/>
      <c r="AT19" s="230"/>
      <c r="AU19" s="230"/>
      <c r="AV19" s="219"/>
      <c r="AW19" s="219"/>
      <c r="AX19" s="219"/>
      <c r="AY19" s="219"/>
      <c r="AZ19" s="219"/>
      <c r="BA19" s="219"/>
      <c r="BB19" s="219"/>
      <c r="BC19" s="219"/>
      <c r="BD19" s="219"/>
    </row>
    <row r="20" spans="1:56" ht="15.75" x14ac:dyDescent="0.25">
      <c r="A20" s="229"/>
      <c r="B20" s="229"/>
      <c r="C20" s="229"/>
      <c r="D20" s="229"/>
      <c r="E20" s="229"/>
      <c r="F20" s="229"/>
      <c r="G20" s="230"/>
      <c r="H20" s="230"/>
      <c r="I20" s="230"/>
      <c r="J20" s="230"/>
      <c r="K20" s="230"/>
      <c r="L20" s="230"/>
      <c r="M20" s="231"/>
      <c r="N20" s="231"/>
      <c r="O20" s="231"/>
      <c r="P20" s="231"/>
      <c r="Q20" s="231"/>
      <c r="R20" s="231"/>
      <c r="S20" s="231"/>
      <c r="T20" s="231"/>
      <c r="U20" s="231"/>
      <c r="V20" s="231"/>
      <c r="W20" s="231"/>
      <c r="X20" s="231"/>
      <c r="Y20" s="231"/>
      <c r="Z20" s="231"/>
      <c r="AA20" s="231"/>
      <c r="AB20" s="231"/>
      <c r="AC20" s="231"/>
      <c r="AD20" s="231"/>
      <c r="AE20" s="231"/>
      <c r="AF20" s="231"/>
      <c r="AG20" s="231"/>
      <c r="AH20" s="231"/>
      <c r="AI20" s="231"/>
      <c r="AJ20" s="231"/>
      <c r="AK20" s="231"/>
      <c r="AL20" s="220"/>
      <c r="AM20" s="231"/>
      <c r="AN20" s="231"/>
      <c r="AO20" s="231"/>
      <c r="AP20" s="231"/>
      <c r="AQ20" s="231"/>
      <c r="AR20" s="231"/>
      <c r="AS20" s="231"/>
      <c r="AT20" s="230"/>
      <c r="AU20" s="230"/>
      <c r="AV20" s="219"/>
      <c r="AW20" s="219"/>
      <c r="AX20" s="219"/>
      <c r="AY20" s="219"/>
      <c r="AZ20" s="219"/>
      <c r="BA20" s="219"/>
      <c r="BB20" s="219"/>
      <c r="BC20" s="219"/>
      <c r="BD20" s="219"/>
    </row>
    <row r="21" spans="1:56" ht="15.75" x14ac:dyDescent="0.25">
      <c r="A21" s="229"/>
      <c r="B21" s="229"/>
      <c r="C21" s="229"/>
      <c r="D21" s="229"/>
      <c r="E21" s="229"/>
      <c r="F21" s="229"/>
      <c r="G21" s="230"/>
      <c r="H21" s="230"/>
      <c r="I21" s="230"/>
      <c r="J21" s="230"/>
      <c r="K21" s="230"/>
      <c r="L21" s="230"/>
      <c r="M21" s="231"/>
      <c r="N21" s="231"/>
      <c r="O21" s="231"/>
      <c r="P21" s="231"/>
      <c r="Q21" s="231"/>
      <c r="R21" s="231"/>
      <c r="S21" s="231"/>
      <c r="T21" s="231"/>
      <c r="U21" s="231"/>
      <c r="V21" s="231"/>
      <c r="W21" s="231"/>
      <c r="X21" s="231"/>
      <c r="Y21" s="231"/>
      <c r="Z21" s="231"/>
      <c r="AA21" s="489" t="s">
        <v>214</v>
      </c>
      <c r="AB21" s="489"/>
      <c r="AC21" s="489"/>
      <c r="AD21" s="489"/>
      <c r="AE21" s="489"/>
      <c r="AF21" s="489"/>
      <c r="AG21" s="489"/>
      <c r="AH21" s="489"/>
      <c r="AI21" s="489"/>
      <c r="AJ21" s="489"/>
      <c r="AK21" s="489"/>
      <c r="AL21" s="489"/>
      <c r="AM21" s="489"/>
      <c r="AN21" s="489"/>
      <c r="AO21" s="489"/>
      <c r="AP21" s="489"/>
      <c r="AQ21" s="489"/>
      <c r="AR21" s="489"/>
      <c r="AS21" s="489"/>
      <c r="AT21" s="489"/>
      <c r="AU21" s="230"/>
      <c r="AV21" s="219"/>
      <c r="AW21" s="219"/>
      <c r="AX21" s="219"/>
      <c r="AY21" s="219"/>
      <c r="AZ21" s="219"/>
      <c r="BA21" s="219"/>
      <c r="BB21" s="219"/>
      <c r="BC21" s="219"/>
      <c r="BD21" s="219"/>
    </row>
    <row r="22" spans="1:56" ht="15.75" x14ac:dyDescent="0.25">
      <c r="G22" s="219"/>
      <c r="H22" s="219"/>
      <c r="I22" s="219"/>
      <c r="J22" s="219"/>
      <c r="K22" s="219"/>
      <c r="L22" s="219"/>
      <c r="M22" s="220"/>
      <c r="N22" s="220"/>
      <c r="O22" s="220"/>
      <c r="P22" s="220"/>
      <c r="Q22" s="220"/>
      <c r="R22" s="220"/>
      <c r="S22" s="220"/>
      <c r="T22" s="220"/>
      <c r="U22" s="234"/>
      <c r="V22" s="220"/>
      <c r="W22" s="220"/>
      <c r="X22" s="220"/>
      <c r="Y22" s="220"/>
      <c r="Z22" s="220"/>
      <c r="AA22" s="489" t="s">
        <v>194</v>
      </c>
      <c r="AB22" s="489"/>
      <c r="AC22" s="489"/>
      <c r="AD22" s="489"/>
      <c r="AE22" s="489"/>
      <c r="AF22" s="489"/>
      <c r="AG22" s="489"/>
      <c r="AH22" s="490" t="s">
        <v>193</v>
      </c>
      <c r="AI22" s="490"/>
      <c r="AJ22" s="490"/>
      <c r="AK22" s="490"/>
      <c r="AL22" s="490"/>
      <c r="AM22" s="490"/>
      <c r="AN22" s="490"/>
      <c r="AO22" s="490"/>
      <c r="AP22" s="490"/>
      <c r="AQ22" s="490"/>
      <c r="AR22" s="490"/>
      <c r="AS22" s="490"/>
      <c r="AT22" s="490"/>
      <c r="AU22" s="219"/>
      <c r="AV22" s="219"/>
      <c r="AW22" s="219"/>
      <c r="AX22" s="219"/>
      <c r="AY22" s="219"/>
      <c r="AZ22" s="219"/>
      <c r="BA22" s="219"/>
      <c r="BB22" s="219"/>
      <c r="BC22" s="219"/>
      <c r="BD22" s="219"/>
    </row>
    <row r="23" spans="1:56" ht="15.75" x14ac:dyDescent="0.25">
      <c r="G23" s="219"/>
      <c r="H23" s="219"/>
      <c r="I23" s="219"/>
      <c r="J23" s="219"/>
      <c r="K23" s="219"/>
      <c r="L23" s="219"/>
      <c r="M23" s="220"/>
      <c r="N23" s="220"/>
      <c r="O23" s="220"/>
      <c r="P23" s="220"/>
      <c r="Q23" s="220"/>
      <c r="R23" s="220"/>
      <c r="S23" s="220"/>
      <c r="T23" s="220"/>
      <c r="U23" s="220"/>
      <c r="V23" s="220"/>
      <c r="W23" s="220"/>
      <c r="X23" s="220"/>
      <c r="Y23" s="220"/>
      <c r="Z23" s="220"/>
      <c r="AA23" s="220" t="s">
        <v>195</v>
      </c>
      <c r="AB23" s="220"/>
      <c r="AC23" s="220"/>
      <c r="AD23" s="220"/>
      <c r="AE23" s="220"/>
      <c r="AF23" s="220"/>
      <c r="AG23" s="220"/>
      <c r="AH23" s="220"/>
      <c r="AI23" s="220"/>
      <c r="AJ23" s="220"/>
      <c r="AK23" s="492" t="s">
        <v>197</v>
      </c>
      <c r="AL23" s="492"/>
      <c r="AM23" s="492"/>
      <c r="AN23" s="492"/>
      <c r="AO23" s="492"/>
      <c r="AP23" s="492"/>
      <c r="AQ23" s="492"/>
      <c r="AR23" s="492"/>
      <c r="AS23" s="492"/>
      <c r="AT23" s="492"/>
      <c r="AU23" s="219"/>
      <c r="AV23" s="219"/>
      <c r="AW23" s="219"/>
      <c r="AX23" s="219"/>
      <c r="AY23" s="219"/>
      <c r="AZ23" s="219"/>
      <c r="BA23" s="219"/>
      <c r="BB23" s="219"/>
      <c r="BC23" s="219"/>
      <c r="BD23" s="219"/>
    </row>
    <row r="24" spans="1:56" ht="15.75" x14ac:dyDescent="0.25">
      <c r="G24" s="219"/>
      <c r="H24" s="219"/>
      <c r="I24" s="219"/>
      <c r="J24" s="219"/>
      <c r="K24" s="219"/>
      <c r="L24" s="219"/>
      <c r="M24" s="220"/>
      <c r="N24" s="220"/>
      <c r="O24" s="220"/>
      <c r="P24" s="220"/>
      <c r="Q24" s="220"/>
      <c r="R24" s="220"/>
      <c r="S24" s="220"/>
      <c r="T24" s="220"/>
      <c r="U24" s="220"/>
      <c r="V24" s="220"/>
      <c r="W24" s="220"/>
      <c r="X24" s="220"/>
      <c r="Y24" s="220"/>
      <c r="Z24" s="220"/>
      <c r="AA24" s="489" t="s">
        <v>196</v>
      </c>
      <c r="AB24" s="489"/>
      <c r="AC24" s="489"/>
      <c r="AD24" s="489"/>
      <c r="AE24" s="489"/>
      <c r="AF24" s="489"/>
      <c r="AG24" s="489"/>
      <c r="AH24" s="489"/>
      <c r="AI24" s="489"/>
      <c r="AJ24" s="489"/>
      <c r="AK24" s="489"/>
      <c r="AL24" s="489"/>
      <c r="AM24" s="489"/>
      <c r="AN24" s="489"/>
      <c r="AO24" s="489"/>
      <c r="AP24" s="489"/>
      <c r="AQ24" s="489"/>
      <c r="AR24" s="220"/>
      <c r="AS24" s="220"/>
      <c r="AT24" s="219"/>
      <c r="AU24" s="219"/>
      <c r="AV24" s="219"/>
      <c r="AW24" s="219"/>
      <c r="AX24" s="219"/>
      <c r="AY24" s="219"/>
      <c r="AZ24" s="219"/>
      <c r="BA24" s="219"/>
      <c r="BB24" s="219"/>
      <c r="BC24" s="219"/>
      <c r="BD24" s="219"/>
    </row>
    <row r="25" spans="1:56" ht="18" customHeight="1" x14ac:dyDescent="0.25">
      <c r="G25" s="219"/>
      <c r="H25" s="219"/>
      <c r="I25" s="219"/>
      <c r="J25" s="219"/>
      <c r="K25" s="219"/>
      <c r="L25" s="219"/>
      <c r="M25" s="220"/>
      <c r="N25" s="220"/>
      <c r="O25" s="220"/>
      <c r="P25" s="220"/>
      <c r="Q25" s="220"/>
      <c r="R25" s="220"/>
      <c r="S25" s="220"/>
      <c r="T25" s="220"/>
      <c r="U25" s="220"/>
      <c r="V25" s="220"/>
      <c r="W25" s="220"/>
      <c r="X25" s="220"/>
      <c r="Y25" s="220"/>
      <c r="Z25" s="220"/>
      <c r="AA25" s="233" t="s">
        <v>153</v>
      </c>
      <c r="AB25" s="233"/>
      <c r="AC25" s="233"/>
      <c r="AD25" s="233"/>
      <c r="AE25" s="233"/>
      <c r="AF25" s="233"/>
      <c r="AG25" s="233"/>
      <c r="AH25" s="233"/>
      <c r="AI25" s="233"/>
      <c r="AJ25" s="233"/>
      <c r="AK25" s="233"/>
      <c r="AL25" s="233"/>
      <c r="AM25" s="233"/>
      <c r="AN25" s="233"/>
      <c r="AO25" s="220"/>
      <c r="AP25" s="220"/>
      <c r="AQ25" s="220"/>
      <c r="AR25" s="220"/>
      <c r="AS25" s="220"/>
      <c r="AT25" s="219"/>
      <c r="AU25" s="219"/>
      <c r="AV25" s="219"/>
      <c r="AW25" s="219"/>
      <c r="AX25" s="219"/>
      <c r="AY25" s="219"/>
      <c r="AZ25" s="219"/>
      <c r="BA25" s="219"/>
      <c r="BB25" s="219"/>
      <c r="BC25" s="219"/>
      <c r="BD25" s="219"/>
    </row>
    <row r="26" spans="1:56" ht="15.75" x14ac:dyDescent="0.25">
      <c r="G26" s="219"/>
      <c r="H26" s="219"/>
      <c r="I26" s="219"/>
      <c r="J26" s="219"/>
      <c r="K26" s="219"/>
      <c r="L26" s="219"/>
      <c r="M26" s="220"/>
      <c r="N26" s="220"/>
      <c r="O26" s="220"/>
      <c r="P26" s="220"/>
      <c r="Q26" s="220"/>
      <c r="R26" s="220"/>
      <c r="S26" s="220"/>
      <c r="T26" s="220"/>
      <c r="U26" s="220"/>
      <c r="V26" s="220"/>
      <c r="W26" s="220"/>
      <c r="X26" s="220"/>
      <c r="Y26" s="220"/>
      <c r="Z26" s="220"/>
      <c r="AA26" s="493" t="s">
        <v>198</v>
      </c>
      <c r="AB26" s="489"/>
      <c r="AC26" s="489"/>
      <c r="AD26" s="489"/>
      <c r="AE26" s="489"/>
      <c r="AF26" s="489"/>
      <c r="AG26" s="489"/>
      <c r="AH26" s="489"/>
      <c r="AI26" s="489"/>
      <c r="AJ26" s="489"/>
      <c r="AK26" s="489"/>
      <c r="AL26" s="489"/>
      <c r="AM26" s="489"/>
      <c r="AN26" s="489"/>
      <c r="AO26" s="489"/>
      <c r="AP26" s="489"/>
      <c r="AQ26" s="489"/>
      <c r="AR26" s="220"/>
      <c r="AS26" s="220"/>
      <c r="AT26" s="219"/>
      <c r="AU26" s="219"/>
      <c r="AV26" s="219"/>
      <c r="AW26" s="219"/>
      <c r="AX26" s="219"/>
      <c r="AY26" s="219"/>
      <c r="AZ26" s="219"/>
      <c r="BA26" s="219"/>
      <c r="BB26" s="219"/>
      <c r="BC26" s="219"/>
      <c r="BD26" s="219"/>
    </row>
    <row r="27" spans="1:56" ht="15.75" x14ac:dyDescent="0.25">
      <c r="G27" s="219"/>
      <c r="H27" s="219"/>
      <c r="I27" s="219"/>
      <c r="J27" s="219"/>
      <c r="K27" s="219"/>
      <c r="L27" s="219"/>
      <c r="M27" s="220"/>
      <c r="N27" s="220"/>
      <c r="O27" s="220"/>
      <c r="P27" s="220"/>
      <c r="Q27" s="220"/>
      <c r="R27" s="220"/>
      <c r="S27" s="220"/>
      <c r="T27" s="220"/>
      <c r="U27" s="220"/>
      <c r="V27" s="220"/>
      <c r="W27" s="220"/>
      <c r="X27" s="220"/>
      <c r="Y27" s="220"/>
      <c r="Z27" s="220"/>
      <c r="AA27" s="489" t="s">
        <v>199</v>
      </c>
      <c r="AB27" s="489"/>
      <c r="AC27" s="489"/>
      <c r="AD27" s="489"/>
      <c r="AE27" s="489"/>
      <c r="AF27" s="489"/>
      <c r="AG27" s="489"/>
      <c r="AH27" s="489"/>
      <c r="AI27" s="489"/>
      <c r="AJ27" s="489"/>
      <c r="AK27" s="489"/>
      <c r="AL27" s="489"/>
      <c r="AM27" s="489"/>
      <c r="AN27" s="489"/>
      <c r="AO27" s="489"/>
      <c r="AP27" s="489"/>
      <c r="AQ27" s="489"/>
      <c r="AR27" s="489"/>
      <c r="AS27" s="489"/>
      <c r="AT27" s="489"/>
      <c r="AU27" s="219"/>
      <c r="AV27" s="219"/>
      <c r="AW27" s="219"/>
      <c r="AX27" s="219"/>
      <c r="AY27" s="219"/>
      <c r="AZ27" s="219"/>
      <c r="BA27" s="219"/>
      <c r="BB27" s="219"/>
      <c r="BC27" s="219"/>
      <c r="BD27" s="219"/>
    </row>
  </sheetData>
  <mergeCells count="25">
    <mergeCell ref="AA26:AQ26"/>
    <mergeCell ref="AA27:AT27"/>
    <mergeCell ref="M15:AN15"/>
    <mergeCell ref="AM1:BA1"/>
    <mergeCell ref="M14:AS14"/>
    <mergeCell ref="AK3:BA3"/>
    <mergeCell ref="AK4:BA4"/>
    <mergeCell ref="AK5:BA5"/>
    <mergeCell ref="A1:M1"/>
    <mergeCell ref="A2:N2"/>
    <mergeCell ref="A3:N3"/>
    <mergeCell ref="A4:N4"/>
    <mergeCell ref="A5:O5"/>
    <mergeCell ref="AI2:BA2"/>
    <mergeCell ref="AA22:AG22"/>
    <mergeCell ref="M8:AN8"/>
    <mergeCell ref="M9:AN9"/>
    <mergeCell ref="K10:AR10"/>
    <mergeCell ref="AA24:AQ24"/>
    <mergeCell ref="AA21:AT21"/>
    <mergeCell ref="AH22:AT22"/>
    <mergeCell ref="M11:AN11"/>
    <mergeCell ref="M12:AN12"/>
    <mergeCell ref="M13:AK13"/>
    <mergeCell ref="AK23:AT23"/>
  </mergeCells>
  <printOptions horizontalCentered="1" verticalCentered="1"/>
  <pageMargins left="0.19685039370078741" right="0.19685039370078741" top="0.39370078740157483" bottom="0.39370078740157483" header="0.51181102362204722" footer="0.51181102362204722"/>
  <pageSetup paperSize="9" scale="95" firstPageNumber="0" orientation="landscape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07"/>
  <sheetViews>
    <sheetView topLeftCell="A82" workbookViewId="0">
      <selection activeCell="A10" sqref="A10:U10"/>
    </sheetView>
  </sheetViews>
  <sheetFormatPr defaultColWidth="9" defaultRowHeight="10.5" x14ac:dyDescent="0.15"/>
  <cols>
    <col min="1" max="1" width="2.375" style="485" customWidth="1"/>
    <col min="2" max="2" width="3.5" style="485" customWidth="1"/>
    <col min="3" max="3" width="3.375" style="485" customWidth="1"/>
    <col min="4" max="4" width="1.75" style="485" customWidth="1"/>
    <col min="5" max="5" width="5.875" style="485" customWidth="1"/>
    <col min="6" max="6" width="3.875" style="485" customWidth="1"/>
    <col min="7" max="7" width="4.375" style="485" customWidth="1"/>
    <col min="8" max="8" width="4.25" style="485" customWidth="1"/>
    <col min="9" max="9" width="4.625" style="485" customWidth="1"/>
    <col min="10" max="11" width="5" style="485" customWidth="1"/>
    <col min="12" max="12" width="5.25" style="485" customWidth="1"/>
    <col min="13" max="13" width="4.625" style="485" customWidth="1"/>
    <col min="14" max="14" width="5.5" style="485" customWidth="1"/>
    <col min="15" max="15" width="3.875" style="485" customWidth="1"/>
    <col min="16" max="16" width="3.125" style="485" customWidth="1"/>
    <col min="17" max="17" width="3.25" style="485" customWidth="1"/>
    <col min="18" max="18" width="0.5" style="485" customWidth="1"/>
    <col min="19" max="19" width="7" style="485" customWidth="1"/>
    <col min="20" max="20" width="1" style="485" hidden="1" customWidth="1"/>
    <col min="21" max="21" width="3.375" style="485" hidden="1" customWidth="1"/>
    <col min="22" max="16384" width="9" style="485"/>
  </cols>
  <sheetData>
    <row r="1" spans="1:21" ht="14.25" x14ac:dyDescent="0.15">
      <c r="A1" s="755" t="s">
        <v>436</v>
      </c>
      <c r="B1" s="755"/>
      <c r="C1" s="755"/>
      <c r="D1" s="755"/>
      <c r="E1" s="755"/>
      <c r="F1" s="755"/>
      <c r="G1" s="755"/>
      <c r="H1" s="755"/>
      <c r="I1" s="755"/>
      <c r="J1" s="755"/>
      <c r="K1" s="755"/>
      <c r="L1" s="755"/>
      <c r="M1" s="755"/>
      <c r="N1" s="755"/>
      <c r="O1" s="755"/>
      <c r="P1" s="755"/>
      <c r="Q1" s="755"/>
      <c r="R1" s="755"/>
      <c r="S1" s="755"/>
      <c r="T1" s="755"/>
      <c r="U1" s="755"/>
    </row>
    <row r="2" spans="1:21" ht="12.75" x14ac:dyDescent="0.15">
      <c r="A2" s="756" t="s">
        <v>435</v>
      </c>
      <c r="B2" s="756"/>
      <c r="C2" s="756"/>
      <c r="D2" s="756"/>
      <c r="E2" s="756"/>
      <c r="F2" s="756"/>
      <c r="G2" s="756"/>
      <c r="H2" s="756"/>
      <c r="I2" s="756"/>
      <c r="J2" s="756"/>
      <c r="K2" s="756"/>
      <c r="L2" s="756"/>
      <c r="M2" s="756"/>
      <c r="N2" s="756"/>
      <c r="O2" s="756"/>
      <c r="P2" s="756"/>
      <c r="Q2" s="756"/>
      <c r="R2" s="756"/>
      <c r="S2" s="756"/>
      <c r="T2" s="756"/>
      <c r="U2" s="756"/>
    </row>
    <row r="3" spans="1:21" ht="22.5" customHeight="1" x14ac:dyDescent="0.15">
      <c r="A3" s="757" t="s">
        <v>437</v>
      </c>
      <c r="B3" s="757"/>
      <c r="C3" s="757"/>
      <c r="D3" s="757"/>
      <c r="E3" s="757"/>
      <c r="F3" s="757"/>
      <c r="G3" s="757"/>
      <c r="H3" s="757"/>
      <c r="I3" s="757"/>
      <c r="J3" s="757"/>
      <c r="K3" s="757"/>
      <c r="L3" s="757"/>
      <c r="M3" s="757"/>
      <c r="N3" s="757"/>
      <c r="O3" s="757"/>
      <c r="P3" s="757"/>
      <c r="Q3" s="757"/>
      <c r="R3" s="757"/>
      <c r="S3" s="757"/>
      <c r="T3" s="757"/>
      <c r="U3" s="757"/>
    </row>
    <row r="4" spans="1:21" ht="49.5" customHeight="1" x14ac:dyDescent="0.15">
      <c r="A4" s="678" t="s">
        <v>434</v>
      </c>
      <c r="B4" s="678"/>
      <c r="C4" s="678"/>
      <c r="D4" s="678"/>
      <c r="E4" s="678"/>
      <c r="F4" s="678"/>
      <c r="G4" s="678"/>
      <c r="H4" s="678"/>
      <c r="I4" s="678"/>
      <c r="J4" s="678"/>
      <c r="K4" s="678"/>
      <c r="L4" s="678"/>
      <c r="M4" s="678"/>
      <c r="N4" s="678"/>
      <c r="O4" s="678"/>
      <c r="P4" s="678"/>
      <c r="Q4" s="678"/>
      <c r="R4" s="678"/>
      <c r="S4" s="678"/>
      <c r="T4" s="678"/>
      <c r="U4" s="678"/>
    </row>
    <row r="5" spans="1:21" ht="19.5" customHeight="1" x14ac:dyDescent="0.15">
      <c r="A5" s="758" t="s">
        <v>433</v>
      </c>
      <c r="B5" s="758"/>
      <c r="C5" s="758"/>
      <c r="D5" s="758"/>
      <c r="E5" s="758"/>
      <c r="F5" s="758"/>
      <c r="G5" s="758"/>
      <c r="H5" s="758"/>
      <c r="I5" s="758"/>
      <c r="J5" s="758"/>
      <c r="K5" s="758"/>
      <c r="L5" s="758"/>
      <c r="M5" s="758"/>
      <c r="N5" s="758"/>
      <c r="O5" s="758"/>
      <c r="P5" s="758"/>
      <c r="Q5" s="758"/>
      <c r="R5" s="758"/>
      <c r="S5" s="758"/>
      <c r="T5" s="758"/>
      <c r="U5" s="758"/>
    </row>
    <row r="6" spans="1:21" ht="32.25" customHeight="1" x14ac:dyDescent="0.15">
      <c r="A6" s="678" t="s">
        <v>432</v>
      </c>
      <c r="B6" s="759"/>
      <c r="C6" s="759"/>
      <c r="D6" s="759"/>
      <c r="E6" s="759"/>
      <c r="F6" s="759"/>
      <c r="G6" s="759"/>
      <c r="H6" s="759"/>
      <c r="I6" s="759"/>
      <c r="J6" s="759"/>
      <c r="K6" s="759"/>
      <c r="L6" s="759"/>
      <c r="M6" s="759"/>
      <c r="N6" s="759"/>
      <c r="O6" s="759"/>
      <c r="P6" s="759"/>
      <c r="Q6" s="759"/>
      <c r="R6" s="759"/>
      <c r="S6" s="759"/>
      <c r="T6" s="759"/>
      <c r="U6" s="759"/>
    </row>
    <row r="7" spans="1:21" ht="48.75" customHeight="1" x14ac:dyDescent="0.15">
      <c r="A7" s="678" t="s">
        <v>438</v>
      </c>
      <c r="B7" s="678"/>
      <c r="C7" s="678"/>
      <c r="D7" s="678"/>
      <c r="E7" s="678"/>
      <c r="F7" s="678"/>
      <c r="G7" s="678"/>
      <c r="H7" s="678"/>
      <c r="I7" s="678"/>
      <c r="J7" s="678"/>
      <c r="K7" s="678"/>
      <c r="L7" s="678"/>
      <c r="M7" s="678"/>
      <c r="N7" s="678"/>
      <c r="O7" s="678"/>
      <c r="P7" s="678"/>
      <c r="Q7" s="678"/>
      <c r="R7" s="678"/>
      <c r="S7" s="678"/>
      <c r="T7" s="678"/>
      <c r="U7" s="678"/>
    </row>
    <row r="8" spans="1:21" ht="61.5" customHeight="1" x14ac:dyDescent="0.15">
      <c r="A8" s="678" t="s">
        <v>431</v>
      </c>
      <c r="B8" s="678"/>
      <c r="C8" s="678"/>
      <c r="D8" s="678"/>
      <c r="E8" s="678"/>
      <c r="F8" s="678"/>
      <c r="G8" s="678"/>
      <c r="H8" s="678"/>
      <c r="I8" s="678"/>
      <c r="J8" s="678"/>
      <c r="K8" s="678"/>
      <c r="L8" s="678"/>
      <c r="M8" s="678"/>
      <c r="N8" s="678"/>
      <c r="O8" s="678"/>
      <c r="P8" s="678"/>
      <c r="Q8" s="678"/>
      <c r="R8" s="678"/>
      <c r="S8" s="678"/>
      <c r="T8" s="678"/>
      <c r="U8" s="678"/>
    </row>
    <row r="9" spans="1:21" ht="59.25" customHeight="1" x14ac:dyDescent="0.15">
      <c r="A9" s="706" t="s">
        <v>430</v>
      </c>
      <c r="B9" s="706"/>
      <c r="C9" s="706"/>
      <c r="D9" s="706"/>
      <c r="E9" s="706"/>
      <c r="F9" s="706"/>
      <c r="G9" s="706"/>
      <c r="H9" s="706"/>
      <c r="I9" s="706"/>
      <c r="J9" s="706"/>
      <c r="K9" s="706"/>
      <c r="L9" s="706"/>
      <c r="M9" s="706"/>
      <c r="N9" s="706"/>
      <c r="O9" s="706"/>
      <c r="P9" s="706"/>
      <c r="Q9" s="706"/>
      <c r="R9" s="706"/>
      <c r="S9" s="706"/>
      <c r="T9" s="706"/>
      <c r="U9" s="706"/>
    </row>
    <row r="10" spans="1:21" ht="48.75" customHeight="1" x14ac:dyDescent="0.15">
      <c r="A10" s="678" t="s">
        <v>439</v>
      </c>
      <c r="B10" s="678"/>
      <c r="C10" s="678"/>
      <c r="D10" s="678"/>
      <c r="E10" s="678"/>
      <c r="F10" s="678"/>
      <c r="G10" s="678"/>
      <c r="H10" s="678"/>
      <c r="I10" s="678"/>
      <c r="J10" s="678"/>
      <c r="K10" s="678"/>
      <c r="L10" s="678"/>
      <c r="M10" s="678"/>
      <c r="N10" s="678"/>
      <c r="O10" s="678"/>
      <c r="P10" s="678"/>
      <c r="Q10" s="678"/>
      <c r="R10" s="678"/>
      <c r="S10" s="678"/>
      <c r="T10" s="678"/>
      <c r="U10" s="678"/>
    </row>
    <row r="11" spans="1:21" ht="57" customHeight="1" x14ac:dyDescent="0.15">
      <c r="A11" s="678" t="s">
        <v>474</v>
      </c>
      <c r="B11" s="678"/>
      <c r="C11" s="678"/>
      <c r="D11" s="678"/>
      <c r="E11" s="678"/>
      <c r="F11" s="678"/>
      <c r="G11" s="678"/>
      <c r="H11" s="678"/>
      <c r="I11" s="678"/>
      <c r="J11" s="678"/>
      <c r="K11" s="678"/>
      <c r="L11" s="678"/>
      <c r="M11" s="678"/>
      <c r="N11" s="678"/>
      <c r="O11" s="678"/>
      <c r="P11" s="678"/>
      <c r="Q11" s="678"/>
      <c r="R11" s="678"/>
      <c r="S11" s="678"/>
      <c r="T11" s="678"/>
      <c r="U11" s="678"/>
    </row>
    <row r="12" spans="1:21" ht="36.75" customHeight="1" x14ac:dyDescent="0.15">
      <c r="A12" s="706" t="s">
        <v>429</v>
      </c>
      <c r="B12" s="706"/>
      <c r="C12" s="706"/>
      <c r="D12" s="706"/>
      <c r="E12" s="706"/>
      <c r="F12" s="706"/>
      <c r="G12" s="706"/>
      <c r="H12" s="706"/>
      <c r="I12" s="706"/>
      <c r="J12" s="706"/>
      <c r="K12" s="706"/>
      <c r="L12" s="706"/>
      <c r="M12" s="706"/>
      <c r="N12" s="706"/>
      <c r="O12" s="706"/>
      <c r="P12" s="706"/>
      <c r="Q12" s="706"/>
      <c r="R12" s="706"/>
      <c r="S12" s="706"/>
      <c r="T12" s="706"/>
      <c r="U12" s="706"/>
    </row>
    <row r="13" spans="1:21" ht="48" customHeight="1" x14ac:dyDescent="0.15">
      <c r="A13" s="706" t="s">
        <v>428</v>
      </c>
      <c r="B13" s="706"/>
      <c r="C13" s="706"/>
      <c r="D13" s="706"/>
      <c r="E13" s="706"/>
      <c r="F13" s="706"/>
      <c r="G13" s="706"/>
      <c r="H13" s="706"/>
      <c r="I13" s="706"/>
      <c r="J13" s="706"/>
      <c r="K13" s="706"/>
      <c r="L13" s="706"/>
      <c r="M13" s="706"/>
      <c r="N13" s="706"/>
      <c r="O13" s="706"/>
      <c r="P13" s="706"/>
      <c r="Q13" s="706"/>
      <c r="R13" s="706"/>
      <c r="S13" s="706"/>
      <c r="T13" s="706"/>
      <c r="U13" s="706"/>
    </row>
    <row r="14" spans="1:21" ht="42.75" customHeight="1" x14ac:dyDescent="0.15">
      <c r="A14" s="706" t="s">
        <v>427</v>
      </c>
      <c r="B14" s="706"/>
      <c r="C14" s="706"/>
      <c r="D14" s="706"/>
      <c r="E14" s="706"/>
      <c r="F14" s="706"/>
      <c r="G14" s="706"/>
      <c r="H14" s="706"/>
      <c r="I14" s="706"/>
      <c r="J14" s="706"/>
      <c r="K14" s="706"/>
      <c r="L14" s="706"/>
      <c r="M14" s="706"/>
      <c r="N14" s="706"/>
      <c r="O14" s="706"/>
      <c r="P14" s="706"/>
      <c r="Q14" s="706"/>
      <c r="R14" s="706"/>
      <c r="S14" s="706"/>
      <c r="T14" s="706"/>
      <c r="U14" s="706"/>
    </row>
    <row r="15" spans="1:21" ht="71.25" customHeight="1" x14ac:dyDescent="0.15">
      <c r="A15" s="706" t="s">
        <v>426</v>
      </c>
      <c r="B15" s="706"/>
      <c r="C15" s="706"/>
      <c r="D15" s="706"/>
      <c r="E15" s="706"/>
      <c r="F15" s="706"/>
      <c r="G15" s="706"/>
      <c r="H15" s="706"/>
      <c r="I15" s="706"/>
      <c r="J15" s="706"/>
      <c r="K15" s="706"/>
      <c r="L15" s="706"/>
      <c r="M15" s="706"/>
      <c r="N15" s="706"/>
      <c r="O15" s="706"/>
      <c r="P15" s="706"/>
      <c r="Q15" s="706"/>
      <c r="R15" s="706"/>
      <c r="S15" s="706"/>
      <c r="T15" s="706"/>
      <c r="U15" s="706"/>
    </row>
    <row r="16" spans="1:21" ht="22.5" customHeight="1" x14ac:dyDescent="0.15">
      <c r="A16" s="754" t="s">
        <v>425</v>
      </c>
      <c r="B16" s="754"/>
      <c r="C16" s="754"/>
      <c r="D16" s="754"/>
      <c r="E16" s="754"/>
      <c r="F16" s="754"/>
      <c r="G16" s="754"/>
      <c r="H16" s="754"/>
      <c r="I16" s="754"/>
      <c r="J16" s="754"/>
      <c r="K16" s="754"/>
      <c r="L16" s="754"/>
      <c r="M16" s="754"/>
      <c r="N16" s="754"/>
      <c r="O16" s="754"/>
      <c r="P16" s="754"/>
      <c r="Q16" s="754"/>
      <c r="R16" s="754"/>
      <c r="S16" s="754"/>
      <c r="T16" s="754"/>
      <c r="U16" s="754"/>
    </row>
    <row r="17" spans="1:21" ht="48.75" customHeight="1" x14ac:dyDescent="0.15">
      <c r="A17" s="706" t="s">
        <v>440</v>
      </c>
      <c r="B17" s="706"/>
      <c r="C17" s="706"/>
      <c r="D17" s="706"/>
      <c r="E17" s="706"/>
      <c r="F17" s="706"/>
      <c r="G17" s="706"/>
      <c r="H17" s="706"/>
      <c r="I17" s="706"/>
      <c r="J17" s="706"/>
      <c r="K17" s="706"/>
      <c r="L17" s="706"/>
      <c r="M17" s="706"/>
      <c r="N17" s="706"/>
      <c r="O17" s="706"/>
      <c r="P17" s="706"/>
      <c r="Q17" s="706"/>
      <c r="R17" s="706"/>
      <c r="S17" s="706"/>
      <c r="T17" s="706"/>
      <c r="U17" s="706"/>
    </row>
    <row r="18" spans="1:21" ht="48.75" customHeight="1" x14ac:dyDescent="0.15">
      <c r="A18" s="706" t="s">
        <v>441</v>
      </c>
      <c r="B18" s="706"/>
      <c r="C18" s="706"/>
      <c r="D18" s="706"/>
      <c r="E18" s="706"/>
      <c r="F18" s="706"/>
      <c r="G18" s="706"/>
      <c r="H18" s="706"/>
      <c r="I18" s="706"/>
      <c r="J18" s="706"/>
      <c r="K18" s="706"/>
      <c r="L18" s="706"/>
      <c r="M18" s="706"/>
      <c r="N18" s="706"/>
      <c r="O18" s="706"/>
      <c r="P18" s="706"/>
      <c r="Q18" s="706"/>
      <c r="R18" s="706"/>
      <c r="S18" s="706"/>
      <c r="T18" s="706"/>
      <c r="U18" s="706"/>
    </row>
    <row r="19" spans="1:21" ht="18.75" customHeight="1" x14ac:dyDescent="0.15">
      <c r="A19" s="754" t="s">
        <v>424</v>
      </c>
      <c r="B19" s="754"/>
      <c r="C19" s="754"/>
      <c r="D19" s="754"/>
      <c r="E19" s="754"/>
      <c r="F19" s="754"/>
      <c r="G19" s="754"/>
      <c r="H19" s="754"/>
      <c r="I19" s="754"/>
      <c r="J19" s="754"/>
      <c r="K19" s="754"/>
      <c r="L19" s="754"/>
      <c r="M19" s="754"/>
      <c r="N19" s="754"/>
      <c r="O19" s="754"/>
      <c r="P19" s="754"/>
      <c r="Q19" s="754"/>
      <c r="R19" s="754"/>
      <c r="S19" s="754"/>
      <c r="T19" s="754"/>
      <c r="U19" s="754"/>
    </row>
    <row r="20" spans="1:21" ht="71.25" customHeight="1" x14ac:dyDescent="0.15">
      <c r="A20" s="706" t="s">
        <v>442</v>
      </c>
      <c r="B20" s="706"/>
      <c r="C20" s="706"/>
      <c r="D20" s="706"/>
      <c r="E20" s="706"/>
      <c r="F20" s="706"/>
      <c r="G20" s="706"/>
      <c r="H20" s="706"/>
      <c r="I20" s="706"/>
      <c r="J20" s="706"/>
      <c r="K20" s="706"/>
      <c r="L20" s="706"/>
      <c r="M20" s="706"/>
      <c r="N20" s="706"/>
      <c r="O20" s="706"/>
      <c r="P20" s="706"/>
      <c r="Q20" s="706"/>
      <c r="R20" s="706"/>
      <c r="S20" s="706"/>
      <c r="T20" s="706"/>
      <c r="U20" s="706"/>
    </row>
    <row r="21" spans="1:21" ht="56.25" customHeight="1" x14ac:dyDescent="0.15">
      <c r="A21" s="706" t="s">
        <v>443</v>
      </c>
      <c r="B21" s="706"/>
      <c r="C21" s="706"/>
      <c r="D21" s="706"/>
      <c r="E21" s="706"/>
      <c r="F21" s="706"/>
      <c r="G21" s="706"/>
      <c r="H21" s="706"/>
      <c r="I21" s="706"/>
      <c r="J21" s="706"/>
      <c r="K21" s="706"/>
      <c r="L21" s="706"/>
      <c r="M21" s="706"/>
      <c r="N21" s="706"/>
      <c r="O21" s="706"/>
      <c r="P21" s="706"/>
      <c r="Q21" s="706"/>
      <c r="R21" s="706"/>
      <c r="S21" s="706"/>
      <c r="T21" s="706"/>
      <c r="U21" s="706"/>
    </row>
    <row r="22" spans="1:21" ht="45.75" customHeight="1" x14ac:dyDescent="0.15">
      <c r="A22" s="706" t="s">
        <v>444</v>
      </c>
      <c r="B22" s="706"/>
      <c r="C22" s="706"/>
      <c r="D22" s="706"/>
      <c r="E22" s="706"/>
      <c r="F22" s="706"/>
      <c r="G22" s="706"/>
      <c r="H22" s="706"/>
      <c r="I22" s="706"/>
      <c r="J22" s="706"/>
      <c r="K22" s="706"/>
      <c r="L22" s="706"/>
      <c r="M22" s="706"/>
      <c r="N22" s="706"/>
      <c r="O22" s="706"/>
      <c r="P22" s="706"/>
      <c r="Q22" s="706"/>
      <c r="R22" s="706"/>
      <c r="S22" s="706"/>
      <c r="T22" s="706"/>
      <c r="U22" s="706"/>
    </row>
    <row r="23" spans="1:21" ht="58.5" customHeight="1" x14ac:dyDescent="0.15">
      <c r="A23" s="706" t="s">
        <v>445</v>
      </c>
      <c r="B23" s="706"/>
      <c r="C23" s="706"/>
      <c r="D23" s="706"/>
      <c r="E23" s="706"/>
      <c r="F23" s="706"/>
      <c r="G23" s="706"/>
      <c r="H23" s="706"/>
      <c r="I23" s="706"/>
      <c r="J23" s="706"/>
      <c r="K23" s="706"/>
      <c r="L23" s="706"/>
      <c r="M23" s="706"/>
      <c r="N23" s="706"/>
      <c r="O23" s="706"/>
      <c r="P23" s="706"/>
      <c r="Q23" s="706"/>
      <c r="R23" s="706"/>
      <c r="S23" s="706"/>
      <c r="T23" s="706"/>
      <c r="U23" s="706"/>
    </row>
    <row r="24" spans="1:21" ht="33" customHeight="1" x14ac:dyDescent="0.15">
      <c r="A24" s="706" t="s">
        <v>423</v>
      </c>
      <c r="B24" s="706"/>
      <c r="C24" s="706"/>
      <c r="D24" s="706"/>
      <c r="E24" s="706"/>
      <c r="F24" s="706"/>
      <c r="G24" s="706"/>
      <c r="H24" s="706"/>
      <c r="I24" s="706"/>
      <c r="J24" s="706"/>
      <c r="K24" s="706"/>
      <c r="L24" s="706"/>
      <c r="M24" s="706"/>
      <c r="N24" s="706"/>
      <c r="O24" s="706"/>
      <c r="P24" s="706"/>
      <c r="Q24" s="706"/>
      <c r="R24" s="706"/>
      <c r="S24" s="706"/>
      <c r="T24" s="706"/>
      <c r="U24" s="706"/>
    </row>
    <row r="25" spans="1:21" ht="19.5" customHeight="1" x14ac:dyDescent="0.15">
      <c r="A25" s="753" t="s">
        <v>422</v>
      </c>
      <c r="B25" s="753"/>
      <c r="C25" s="753"/>
      <c r="D25" s="753"/>
      <c r="E25" s="753"/>
      <c r="F25" s="753"/>
      <c r="G25" s="753"/>
      <c r="H25" s="753"/>
      <c r="I25" s="753"/>
      <c r="J25" s="753"/>
      <c r="K25" s="753"/>
      <c r="L25" s="753"/>
      <c r="M25" s="753"/>
      <c r="N25" s="753"/>
      <c r="O25" s="753"/>
      <c r="P25" s="753"/>
      <c r="Q25" s="753"/>
      <c r="R25" s="753"/>
      <c r="S25" s="753"/>
      <c r="T25" s="753"/>
      <c r="U25" s="753"/>
    </row>
    <row r="26" spans="1:21" ht="57.75" customHeight="1" x14ac:dyDescent="0.15">
      <c r="A26" s="706" t="s">
        <v>421</v>
      </c>
      <c r="B26" s="706"/>
      <c r="C26" s="706"/>
      <c r="D26" s="706"/>
      <c r="E26" s="706"/>
      <c r="F26" s="706"/>
      <c r="G26" s="706"/>
      <c r="H26" s="706"/>
      <c r="I26" s="706"/>
      <c r="J26" s="706"/>
      <c r="K26" s="706"/>
      <c r="L26" s="706"/>
      <c r="M26" s="706"/>
      <c r="N26" s="706"/>
      <c r="O26" s="706"/>
      <c r="P26" s="706"/>
      <c r="Q26" s="706"/>
      <c r="R26" s="706"/>
      <c r="S26" s="706"/>
      <c r="T26" s="706"/>
      <c r="U26" s="706"/>
    </row>
    <row r="27" spans="1:21" ht="12.75" x14ac:dyDescent="0.15">
      <c r="A27" s="706" t="s">
        <v>420</v>
      </c>
      <c r="B27" s="754"/>
      <c r="C27" s="754"/>
      <c r="D27" s="754"/>
      <c r="E27" s="754"/>
      <c r="F27" s="754"/>
      <c r="G27" s="754"/>
      <c r="H27" s="754"/>
      <c r="I27" s="754"/>
      <c r="J27" s="754"/>
      <c r="K27" s="754"/>
      <c r="L27" s="754"/>
      <c r="M27" s="754"/>
      <c r="N27" s="754"/>
      <c r="O27" s="754"/>
      <c r="P27" s="754"/>
      <c r="Q27" s="754"/>
      <c r="R27" s="754"/>
      <c r="S27" s="754"/>
      <c r="T27" s="754"/>
      <c r="U27" s="754"/>
    </row>
    <row r="28" spans="1:21" ht="12.75" x14ac:dyDescent="0.15">
      <c r="A28" s="706" t="s">
        <v>446</v>
      </c>
      <c r="B28" s="706"/>
      <c r="C28" s="706"/>
      <c r="D28" s="706"/>
      <c r="E28" s="706"/>
      <c r="F28" s="706"/>
      <c r="G28" s="706"/>
      <c r="H28" s="706"/>
      <c r="I28" s="706"/>
      <c r="J28" s="706"/>
      <c r="K28" s="706"/>
      <c r="L28" s="706"/>
      <c r="M28" s="706"/>
      <c r="N28" s="706"/>
      <c r="O28" s="706"/>
      <c r="P28" s="706"/>
      <c r="Q28" s="706"/>
      <c r="R28" s="706"/>
      <c r="S28" s="706"/>
      <c r="T28" s="706"/>
      <c r="U28" s="706"/>
    </row>
    <row r="29" spans="1:21" ht="21" customHeight="1" x14ac:dyDescent="0.15">
      <c r="A29" s="706" t="s">
        <v>447</v>
      </c>
      <c r="B29" s="706"/>
      <c r="C29" s="706"/>
      <c r="D29" s="706"/>
      <c r="E29" s="706"/>
      <c r="F29" s="706"/>
      <c r="G29" s="706"/>
      <c r="H29" s="706"/>
      <c r="I29" s="706"/>
      <c r="J29" s="706"/>
      <c r="K29" s="706"/>
      <c r="L29" s="706"/>
      <c r="M29" s="706"/>
      <c r="N29" s="706"/>
      <c r="O29" s="706"/>
      <c r="P29" s="706"/>
      <c r="Q29" s="706"/>
      <c r="R29" s="706"/>
      <c r="S29" s="706"/>
      <c r="T29" s="706"/>
      <c r="U29" s="706"/>
    </row>
    <row r="30" spans="1:21" ht="12.75" x14ac:dyDescent="0.15">
      <c r="A30" s="730" t="s">
        <v>419</v>
      </c>
      <c r="B30" s="730"/>
      <c r="C30" s="730"/>
      <c r="D30" s="730"/>
      <c r="E30" s="730"/>
      <c r="F30" s="730"/>
      <c r="G30" s="730"/>
      <c r="H30" s="730"/>
      <c r="I30" s="730"/>
      <c r="J30" s="730"/>
      <c r="K30" s="730"/>
      <c r="L30" s="730"/>
      <c r="M30" s="730"/>
      <c r="N30" s="730"/>
      <c r="O30" s="730"/>
      <c r="P30" s="730"/>
      <c r="Q30" s="730"/>
      <c r="R30" s="730"/>
      <c r="S30" s="730"/>
      <c r="T30" s="730"/>
      <c r="U30" s="730"/>
    </row>
    <row r="31" spans="1:21" ht="12.75" x14ac:dyDescent="0.2">
      <c r="A31" s="742" t="s">
        <v>418</v>
      </c>
      <c r="B31" s="742"/>
      <c r="C31" s="742"/>
      <c r="D31" s="742"/>
      <c r="E31" s="742"/>
      <c r="F31" s="742"/>
      <c r="G31" s="742"/>
      <c r="H31" s="742"/>
      <c r="I31" s="742"/>
      <c r="J31" s="742"/>
      <c r="K31" s="742"/>
      <c r="L31" s="742"/>
      <c r="M31" s="742"/>
      <c r="N31" s="742"/>
      <c r="O31" s="742"/>
      <c r="P31" s="742"/>
      <c r="Q31" s="742"/>
      <c r="R31" s="742"/>
      <c r="S31" s="742"/>
      <c r="T31" s="742"/>
      <c r="U31" s="742"/>
    </row>
    <row r="32" spans="1:21" ht="43.5" customHeight="1" x14ac:dyDescent="0.15">
      <c r="A32" s="743" t="s">
        <v>452</v>
      </c>
      <c r="B32" s="743"/>
      <c r="C32" s="743"/>
      <c r="D32" s="743"/>
      <c r="E32" s="743"/>
      <c r="F32" s="743"/>
      <c r="G32" s="743"/>
      <c r="H32" s="743"/>
      <c r="I32" s="743"/>
      <c r="J32" s="743"/>
      <c r="K32" s="743"/>
      <c r="L32" s="743"/>
      <c r="M32" s="743"/>
      <c r="N32" s="743"/>
      <c r="O32" s="743"/>
      <c r="P32" s="743"/>
      <c r="Q32" s="743"/>
      <c r="R32" s="743"/>
      <c r="S32" s="743"/>
      <c r="T32" s="743"/>
      <c r="U32" s="743"/>
    </row>
    <row r="33" spans="1:21" ht="12.75" customHeight="1" x14ac:dyDescent="0.15">
      <c r="A33" s="677"/>
      <c r="B33" s="705" t="s">
        <v>417</v>
      </c>
      <c r="C33" s="705"/>
      <c r="D33" s="705"/>
      <c r="E33" s="705"/>
      <c r="F33" s="705"/>
      <c r="G33" s="705"/>
      <c r="H33" s="705"/>
      <c r="I33" s="705"/>
      <c r="J33" s="705"/>
      <c r="K33" s="705"/>
      <c r="L33" s="705"/>
      <c r="M33" s="744" t="s">
        <v>416</v>
      </c>
      <c r="N33" s="745"/>
      <c r="O33" s="745"/>
      <c r="P33" s="745"/>
      <c r="Q33" s="745"/>
      <c r="R33" s="745"/>
      <c r="S33" s="745"/>
      <c r="T33" s="746"/>
      <c r="U33" s="486"/>
    </row>
    <row r="34" spans="1:21" ht="15" customHeight="1" x14ac:dyDescent="0.15">
      <c r="A34" s="677"/>
      <c r="B34" s="705"/>
      <c r="C34" s="705"/>
      <c r="D34" s="705"/>
      <c r="E34" s="705"/>
      <c r="F34" s="705"/>
      <c r="G34" s="705"/>
      <c r="H34" s="705"/>
      <c r="I34" s="705"/>
      <c r="J34" s="705"/>
      <c r="K34" s="705"/>
      <c r="L34" s="705"/>
      <c r="M34" s="747"/>
      <c r="N34" s="748"/>
      <c r="O34" s="748"/>
      <c r="P34" s="748"/>
      <c r="Q34" s="748"/>
      <c r="R34" s="748"/>
      <c r="S34" s="748"/>
      <c r="T34" s="749"/>
      <c r="U34" s="486"/>
    </row>
    <row r="35" spans="1:21" ht="12.75" x14ac:dyDescent="0.2">
      <c r="A35" s="486"/>
      <c r="B35" s="741" t="s">
        <v>39</v>
      </c>
      <c r="C35" s="741"/>
      <c r="D35" s="741"/>
      <c r="E35" s="741"/>
      <c r="F35" s="741"/>
      <c r="G35" s="741"/>
      <c r="H35" s="741"/>
      <c r="I35" s="741"/>
      <c r="J35" s="741"/>
      <c r="K35" s="741"/>
      <c r="L35" s="741"/>
      <c r="M35" s="732">
        <v>1476</v>
      </c>
      <c r="N35" s="733"/>
      <c r="O35" s="733"/>
      <c r="P35" s="733"/>
      <c r="Q35" s="733"/>
      <c r="R35" s="733"/>
      <c r="S35" s="733"/>
      <c r="T35" s="734"/>
      <c r="U35" s="486"/>
    </row>
    <row r="36" spans="1:21" ht="12.75" x14ac:dyDescent="0.15">
      <c r="B36" s="741" t="s">
        <v>448</v>
      </c>
      <c r="C36" s="741"/>
      <c r="D36" s="741"/>
      <c r="E36" s="741"/>
      <c r="F36" s="741"/>
      <c r="G36" s="741"/>
      <c r="H36" s="741"/>
      <c r="I36" s="741"/>
      <c r="J36" s="741"/>
      <c r="K36" s="741"/>
      <c r="L36" s="741"/>
      <c r="M36" s="750" t="s">
        <v>449</v>
      </c>
      <c r="N36" s="751"/>
      <c r="O36" s="751"/>
      <c r="P36" s="751"/>
      <c r="Q36" s="751"/>
      <c r="R36" s="751"/>
      <c r="S36" s="751"/>
      <c r="T36" s="752"/>
    </row>
    <row r="37" spans="1:21" ht="12.75" x14ac:dyDescent="0.15">
      <c r="B37" s="741" t="s">
        <v>451</v>
      </c>
      <c r="C37" s="741"/>
      <c r="D37" s="741"/>
      <c r="E37" s="741"/>
      <c r="F37" s="741"/>
      <c r="G37" s="741"/>
      <c r="H37" s="741"/>
      <c r="I37" s="741"/>
      <c r="J37" s="741"/>
      <c r="K37" s="741"/>
      <c r="L37" s="741"/>
      <c r="M37" s="750" t="s">
        <v>450</v>
      </c>
      <c r="N37" s="751"/>
      <c r="O37" s="751"/>
      <c r="P37" s="751"/>
      <c r="Q37" s="751"/>
      <c r="R37" s="751"/>
      <c r="S37" s="751"/>
      <c r="T37" s="752"/>
    </row>
    <row r="38" spans="1:21" ht="12.75" x14ac:dyDescent="0.2">
      <c r="B38" s="731" t="s">
        <v>7</v>
      </c>
      <c r="C38" s="731"/>
      <c r="D38" s="731"/>
      <c r="E38" s="731"/>
      <c r="F38" s="731"/>
      <c r="G38" s="731"/>
      <c r="H38" s="731"/>
      <c r="I38" s="731"/>
      <c r="J38" s="731"/>
      <c r="K38" s="731"/>
      <c r="L38" s="731"/>
      <c r="M38" s="732">
        <v>216</v>
      </c>
      <c r="N38" s="733"/>
      <c r="O38" s="733"/>
      <c r="P38" s="733"/>
      <c r="Q38" s="733"/>
      <c r="R38" s="733"/>
      <c r="S38" s="733"/>
      <c r="T38" s="734"/>
    </row>
    <row r="39" spans="1:21" ht="12.75" x14ac:dyDescent="0.2">
      <c r="B39" s="738" t="s">
        <v>453</v>
      </c>
      <c r="C39" s="739"/>
      <c r="D39" s="739"/>
      <c r="E39" s="739"/>
      <c r="F39" s="739"/>
      <c r="G39" s="739"/>
      <c r="H39" s="739"/>
      <c r="I39" s="739"/>
      <c r="J39" s="739"/>
      <c r="K39" s="739"/>
      <c r="L39" s="740"/>
      <c r="M39" s="732">
        <v>1116</v>
      </c>
      <c r="N39" s="733"/>
      <c r="O39" s="733"/>
      <c r="P39" s="733"/>
      <c r="Q39" s="733"/>
      <c r="R39" s="733"/>
      <c r="S39" s="733"/>
      <c r="T39" s="734"/>
    </row>
    <row r="40" spans="1:21" ht="12.75" x14ac:dyDescent="0.2">
      <c r="B40" s="679" t="s">
        <v>415</v>
      </c>
      <c r="C40" s="679"/>
      <c r="D40" s="679"/>
      <c r="E40" s="679"/>
      <c r="F40" s="679"/>
      <c r="G40" s="679"/>
      <c r="H40" s="679"/>
      <c r="I40" s="679"/>
      <c r="J40" s="679"/>
      <c r="K40" s="679"/>
      <c r="L40" s="679"/>
      <c r="M40" s="735">
        <v>4428</v>
      </c>
      <c r="N40" s="736"/>
      <c r="O40" s="736"/>
      <c r="P40" s="736"/>
      <c r="Q40" s="736"/>
      <c r="R40" s="736"/>
      <c r="S40" s="736"/>
      <c r="T40" s="737"/>
    </row>
    <row r="41" spans="1:21" ht="15.75" customHeight="1" x14ac:dyDescent="0.15">
      <c r="A41" s="677"/>
      <c r="B41" s="677"/>
      <c r="C41" s="677"/>
      <c r="D41" s="677"/>
      <c r="E41" s="677"/>
      <c r="F41" s="677"/>
      <c r="G41" s="677"/>
      <c r="H41" s="677"/>
      <c r="I41" s="677"/>
      <c r="J41" s="677"/>
      <c r="K41" s="677"/>
      <c r="L41" s="677"/>
      <c r="M41" s="677"/>
      <c r="N41" s="677"/>
      <c r="O41" s="677"/>
      <c r="P41" s="677"/>
      <c r="Q41" s="677"/>
      <c r="R41" s="677"/>
      <c r="S41" s="677"/>
      <c r="T41" s="677"/>
      <c r="U41" s="677"/>
    </row>
    <row r="42" spans="1:21" ht="45.75" customHeight="1" x14ac:dyDescent="0.15">
      <c r="A42" s="729" t="s">
        <v>414</v>
      </c>
      <c r="B42" s="729"/>
      <c r="C42" s="729"/>
      <c r="D42" s="729"/>
      <c r="E42" s="729"/>
      <c r="F42" s="729"/>
      <c r="G42" s="729"/>
      <c r="H42" s="729"/>
      <c r="I42" s="729"/>
      <c r="J42" s="729"/>
      <c r="K42" s="729"/>
      <c r="L42" s="729"/>
      <c r="M42" s="729"/>
      <c r="N42" s="729"/>
      <c r="O42" s="729"/>
      <c r="P42" s="729"/>
      <c r="Q42" s="729"/>
      <c r="R42" s="729"/>
      <c r="S42" s="729"/>
      <c r="T42" s="729"/>
      <c r="U42" s="729"/>
    </row>
    <row r="43" spans="1:21" ht="21" customHeight="1" x14ac:dyDescent="0.15">
      <c r="A43" s="730" t="s">
        <v>413</v>
      </c>
      <c r="B43" s="730"/>
      <c r="C43" s="730"/>
      <c r="D43" s="730"/>
      <c r="E43" s="730"/>
      <c r="F43" s="730"/>
      <c r="G43" s="730"/>
      <c r="H43" s="730"/>
      <c r="I43" s="730"/>
      <c r="J43" s="730"/>
      <c r="K43" s="730"/>
      <c r="L43" s="730"/>
      <c r="M43" s="730"/>
      <c r="N43" s="730"/>
      <c r="O43" s="730"/>
      <c r="P43" s="730"/>
      <c r="Q43" s="730"/>
      <c r="R43" s="730"/>
      <c r="S43" s="730"/>
      <c r="T43" s="730"/>
      <c r="U43" s="730"/>
    </row>
    <row r="44" spans="1:21" ht="45.75" customHeight="1" x14ac:dyDescent="0.15">
      <c r="A44" s="678" t="s">
        <v>476</v>
      </c>
      <c r="B44" s="678"/>
      <c r="C44" s="678"/>
      <c r="D44" s="678"/>
      <c r="E44" s="678"/>
      <c r="F44" s="678"/>
      <c r="G44" s="678"/>
      <c r="H44" s="678"/>
      <c r="I44" s="678"/>
      <c r="J44" s="678"/>
      <c r="K44" s="678"/>
      <c r="L44" s="678"/>
      <c r="M44" s="678"/>
      <c r="N44" s="678"/>
      <c r="O44" s="678"/>
      <c r="P44" s="678"/>
      <c r="Q44" s="678"/>
      <c r="R44" s="678"/>
      <c r="S44" s="678"/>
      <c r="T44" s="678"/>
      <c r="U44" s="678"/>
    </row>
    <row r="45" spans="1:21" ht="71.25" customHeight="1" x14ac:dyDescent="0.15">
      <c r="A45" s="487"/>
      <c r="B45" s="678" t="s">
        <v>475</v>
      </c>
      <c r="C45" s="678"/>
      <c r="D45" s="678"/>
      <c r="E45" s="678"/>
      <c r="F45" s="678"/>
      <c r="G45" s="678"/>
      <c r="H45" s="678"/>
      <c r="I45" s="678"/>
      <c r="J45" s="678"/>
      <c r="K45" s="678"/>
      <c r="L45" s="678"/>
      <c r="M45" s="678"/>
      <c r="N45" s="678"/>
      <c r="O45" s="678"/>
      <c r="P45" s="678"/>
      <c r="Q45" s="678"/>
      <c r="R45" s="678"/>
      <c r="S45" s="678"/>
      <c r="T45" s="678"/>
      <c r="U45" s="678"/>
    </row>
    <row r="46" spans="1:21" ht="39.75" customHeight="1" x14ac:dyDescent="0.15">
      <c r="A46" s="678" t="s">
        <v>454</v>
      </c>
      <c r="B46" s="678"/>
      <c r="C46" s="678"/>
      <c r="D46" s="678"/>
      <c r="E46" s="678"/>
      <c r="F46" s="678"/>
      <c r="G46" s="678"/>
      <c r="H46" s="678"/>
      <c r="I46" s="678"/>
      <c r="J46" s="678"/>
      <c r="K46" s="678"/>
      <c r="L46" s="678"/>
      <c r="M46" s="678"/>
      <c r="N46" s="678"/>
      <c r="O46" s="678"/>
      <c r="P46" s="678"/>
      <c r="Q46" s="678"/>
      <c r="R46" s="678"/>
      <c r="S46" s="678"/>
      <c r="T46" s="678"/>
      <c r="U46" s="678"/>
    </row>
    <row r="47" spans="1:21" ht="39" customHeight="1" x14ac:dyDescent="0.15">
      <c r="A47" s="678" t="s">
        <v>412</v>
      </c>
      <c r="B47" s="678"/>
      <c r="C47" s="678"/>
      <c r="D47" s="678"/>
      <c r="E47" s="678"/>
      <c r="F47" s="678"/>
      <c r="G47" s="678"/>
      <c r="H47" s="678"/>
      <c r="I47" s="678"/>
      <c r="J47" s="678"/>
      <c r="K47" s="678"/>
      <c r="L47" s="678"/>
      <c r="M47" s="678"/>
      <c r="N47" s="678"/>
      <c r="O47" s="678"/>
      <c r="P47" s="678"/>
      <c r="Q47" s="678"/>
      <c r="R47" s="678"/>
      <c r="S47" s="678"/>
      <c r="T47" s="678"/>
      <c r="U47" s="678"/>
    </row>
    <row r="48" spans="1:21" ht="44.25" customHeight="1" x14ac:dyDescent="0.15">
      <c r="A48" s="706" t="s">
        <v>411</v>
      </c>
      <c r="B48" s="706"/>
      <c r="C48" s="706"/>
      <c r="D48" s="706"/>
      <c r="E48" s="706"/>
      <c r="F48" s="706"/>
      <c r="G48" s="706"/>
      <c r="H48" s="706"/>
      <c r="I48" s="706"/>
      <c r="J48" s="706"/>
      <c r="K48" s="706"/>
      <c r="L48" s="706"/>
      <c r="M48" s="706"/>
      <c r="N48" s="706"/>
      <c r="O48" s="706"/>
      <c r="P48" s="706"/>
      <c r="Q48" s="706"/>
      <c r="R48" s="706"/>
      <c r="S48" s="706"/>
      <c r="T48" s="706"/>
      <c r="U48" s="706"/>
    </row>
    <row r="49" spans="1:21" ht="51" customHeight="1" x14ac:dyDescent="0.15">
      <c r="A49" s="706" t="s">
        <v>410</v>
      </c>
      <c r="B49" s="706"/>
      <c r="C49" s="706"/>
      <c r="D49" s="706"/>
      <c r="E49" s="706"/>
      <c r="F49" s="706"/>
      <c r="G49" s="706"/>
      <c r="H49" s="706"/>
      <c r="I49" s="706"/>
      <c r="J49" s="706"/>
      <c r="K49" s="706"/>
      <c r="L49" s="706"/>
      <c r="M49" s="706"/>
      <c r="N49" s="706"/>
      <c r="O49" s="706"/>
      <c r="P49" s="706"/>
      <c r="Q49" s="706"/>
      <c r="R49" s="706"/>
      <c r="S49" s="706"/>
      <c r="T49" s="706"/>
      <c r="U49" s="706"/>
    </row>
    <row r="50" spans="1:21" ht="39" customHeight="1" x14ac:dyDescent="0.15">
      <c r="A50" s="728" t="s">
        <v>477</v>
      </c>
      <c r="B50" s="728"/>
      <c r="C50" s="728"/>
      <c r="D50" s="728"/>
      <c r="E50" s="728"/>
      <c r="F50" s="728"/>
      <c r="G50" s="728"/>
      <c r="H50" s="728"/>
      <c r="I50" s="728"/>
      <c r="J50" s="728"/>
      <c r="K50" s="728"/>
      <c r="L50" s="728"/>
      <c r="M50" s="728"/>
      <c r="N50" s="728"/>
      <c r="O50" s="728"/>
      <c r="P50" s="728"/>
      <c r="Q50" s="728"/>
      <c r="R50" s="728"/>
      <c r="S50" s="728"/>
      <c r="T50" s="728"/>
      <c r="U50" s="728"/>
    </row>
    <row r="51" spans="1:21" ht="73.5" customHeight="1" x14ac:dyDescent="0.15">
      <c r="A51" s="678" t="s">
        <v>409</v>
      </c>
      <c r="B51" s="678"/>
      <c r="C51" s="678"/>
      <c r="D51" s="678"/>
      <c r="E51" s="678"/>
      <c r="F51" s="678"/>
      <c r="G51" s="678"/>
      <c r="H51" s="678"/>
      <c r="I51" s="678"/>
      <c r="J51" s="678"/>
      <c r="K51" s="678"/>
      <c r="L51" s="678"/>
      <c r="M51" s="678"/>
      <c r="N51" s="678"/>
      <c r="O51" s="678"/>
      <c r="P51" s="678"/>
      <c r="Q51" s="678"/>
      <c r="R51" s="678"/>
      <c r="S51" s="678"/>
      <c r="T51" s="678"/>
      <c r="U51" s="678"/>
    </row>
    <row r="52" spans="1:21" ht="62.25" customHeight="1" x14ac:dyDescent="0.15">
      <c r="A52" s="706" t="s">
        <v>455</v>
      </c>
      <c r="B52" s="706"/>
      <c r="C52" s="706"/>
      <c r="D52" s="706"/>
      <c r="E52" s="706"/>
      <c r="F52" s="706"/>
      <c r="G52" s="706"/>
      <c r="H52" s="706"/>
      <c r="I52" s="706"/>
      <c r="J52" s="706"/>
      <c r="K52" s="706"/>
      <c r="L52" s="706"/>
      <c r="M52" s="706"/>
      <c r="N52" s="706"/>
      <c r="O52" s="706"/>
      <c r="P52" s="706"/>
      <c r="Q52" s="706"/>
      <c r="R52" s="706"/>
      <c r="S52" s="706"/>
      <c r="T52" s="706"/>
      <c r="U52" s="706"/>
    </row>
    <row r="53" spans="1:21" ht="35.25" customHeight="1" x14ac:dyDescent="0.15">
      <c r="A53" s="678" t="s">
        <v>408</v>
      </c>
      <c r="B53" s="678"/>
      <c r="C53" s="678"/>
      <c r="D53" s="678"/>
      <c r="E53" s="678"/>
      <c r="F53" s="678"/>
      <c r="G53" s="678"/>
      <c r="H53" s="678"/>
      <c r="I53" s="678"/>
      <c r="J53" s="678"/>
      <c r="K53" s="678"/>
      <c r="L53" s="678"/>
      <c r="M53" s="678"/>
      <c r="N53" s="678"/>
      <c r="O53" s="678"/>
      <c r="P53" s="678"/>
      <c r="Q53" s="678"/>
      <c r="R53" s="678"/>
      <c r="S53" s="678"/>
      <c r="T53" s="678"/>
      <c r="U53" s="678"/>
    </row>
    <row r="54" spans="1:21" ht="36" customHeight="1" x14ac:dyDescent="0.15">
      <c r="A54" s="706" t="s">
        <v>407</v>
      </c>
      <c r="B54" s="706"/>
      <c r="C54" s="706"/>
      <c r="D54" s="706"/>
      <c r="E54" s="706"/>
      <c r="F54" s="706"/>
      <c r="G54" s="706"/>
      <c r="H54" s="706"/>
      <c r="I54" s="706"/>
      <c r="J54" s="706"/>
      <c r="K54" s="706"/>
      <c r="L54" s="706"/>
      <c r="M54" s="706"/>
      <c r="N54" s="706"/>
      <c r="O54" s="706"/>
      <c r="P54" s="706"/>
      <c r="Q54" s="706"/>
      <c r="R54" s="706"/>
      <c r="S54" s="706"/>
      <c r="T54" s="706"/>
      <c r="U54" s="706"/>
    </row>
    <row r="55" spans="1:21" ht="31.5" customHeight="1" x14ac:dyDescent="0.15">
      <c r="A55" s="678" t="s">
        <v>459</v>
      </c>
      <c r="B55" s="678"/>
      <c r="C55" s="678"/>
      <c r="D55" s="678"/>
      <c r="E55" s="678"/>
      <c r="F55" s="678"/>
      <c r="G55" s="678"/>
      <c r="H55" s="678"/>
      <c r="I55" s="678"/>
      <c r="J55" s="678"/>
      <c r="K55" s="678"/>
      <c r="L55" s="678"/>
      <c r="M55" s="678"/>
      <c r="N55" s="678"/>
      <c r="O55" s="678"/>
      <c r="P55" s="678"/>
      <c r="Q55" s="678"/>
      <c r="R55" s="678"/>
      <c r="S55" s="678"/>
      <c r="T55" s="678"/>
      <c r="U55" s="678"/>
    </row>
    <row r="56" spans="1:21" ht="55.5" customHeight="1" x14ac:dyDescent="0.15">
      <c r="A56" s="706" t="s">
        <v>458</v>
      </c>
      <c r="B56" s="706"/>
      <c r="C56" s="706"/>
      <c r="D56" s="706"/>
      <c r="E56" s="706"/>
      <c r="F56" s="706"/>
      <c r="G56" s="706"/>
      <c r="H56" s="706"/>
      <c r="I56" s="706"/>
      <c r="J56" s="706"/>
      <c r="K56" s="706"/>
      <c r="L56" s="706"/>
      <c r="M56" s="706"/>
      <c r="N56" s="706"/>
      <c r="O56" s="706"/>
      <c r="P56" s="706"/>
      <c r="Q56" s="706"/>
      <c r="R56" s="706"/>
      <c r="S56" s="706"/>
      <c r="T56" s="706"/>
      <c r="U56" s="706"/>
    </row>
    <row r="57" spans="1:21" x14ac:dyDescent="0.15">
      <c r="A57" s="677"/>
      <c r="B57" s="677"/>
      <c r="C57" s="677"/>
      <c r="D57" s="677"/>
      <c r="E57" s="677"/>
      <c r="F57" s="677"/>
      <c r="G57" s="677"/>
      <c r="H57" s="677"/>
      <c r="I57" s="677"/>
      <c r="J57" s="677"/>
      <c r="K57" s="677"/>
      <c r="L57" s="677"/>
      <c r="M57" s="677"/>
      <c r="N57" s="677"/>
      <c r="O57" s="677"/>
      <c r="P57" s="677"/>
      <c r="Q57" s="677"/>
      <c r="R57" s="677"/>
      <c r="S57" s="677"/>
      <c r="T57" s="677"/>
      <c r="U57" s="677"/>
    </row>
    <row r="58" spans="1:21" x14ac:dyDescent="0.15">
      <c r="A58" s="486"/>
      <c r="B58" s="724" t="s">
        <v>14</v>
      </c>
      <c r="C58" s="724"/>
      <c r="D58" s="724"/>
      <c r="E58" s="725" t="s">
        <v>406</v>
      </c>
      <c r="F58" s="726"/>
      <c r="G58" s="726"/>
      <c r="H58" s="726"/>
      <c r="I58" s="726"/>
      <c r="J58" s="726"/>
      <c r="K58" s="726"/>
      <c r="L58" s="726"/>
      <c r="M58" s="726"/>
      <c r="N58" s="726"/>
      <c r="O58" s="726"/>
      <c r="P58" s="726"/>
      <c r="Q58" s="726"/>
      <c r="R58" s="726"/>
      <c r="S58" s="727" t="s">
        <v>405</v>
      </c>
      <c r="T58" s="727"/>
      <c r="U58" s="486"/>
    </row>
    <row r="59" spans="1:21" x14ac:dyDescent="0.15">
      <c r="A59" s="486"/>
      <c r="B59" s="760" t="s">
        <v>158</v>
      </c>
      <c r="C59" s="761"/>
      <c r="D59" s="762"/>
      <c r="E59" s="763" t="s">
        <v>121</v>
      </c>
      <c r="F59" s="764"/>
      <c r="G59" s="764"/>
      <c r="H59" s="764"/>
      <c r="I59" s="764"/>
      <c r="J59" s="764"/>
      <c r="K59" s="764"/>
      <c r="L59" s="764"/>
      <c r="M59" s="764"/>
      <c r="N59" s="764"/>
      <c r="O59" s="764"/>
      <c r="P59" s="764"/>
      <c r="Q59" s="764"/>
      <c r="R59" s="765"/>
      <c r="S59" s="772">
        <v>50</v>
      </c>
      <c r="T59" s="773"/>
      <c r="U59" s="486"/>
    </row>
    <row r="60" spans="1:21" ht="11.25" x14ac:dyDescent="0.2">
      <c r="A60" s="486"/>
      <c r="B60" s="766" t="s">
        <v>147</v>
      </c>
      <c r="C60" s="767"/>
      <c r="D60" s="768"/>
      <c r="E60" s="769" t="s">
        <v>55</v>
      </c>
      <c r="F60" s="770"/>
      <c r="G60" s="770"/>
      <c r="H60" s="770"/>
      <c r="I60" s="770"/>
      <c r="J60" s="770"/>
      <c r="K60" s="770"/>
      <c r="L60" s="770"/>
      <c r="M60" s="770"/>
      <c r="N60" s="770"/>
      <c r="O60" s="770"/>
      <c r="P60" s="770"/>
      <c r="Q60" s="770"/>
      <c r="R60" s="771"/>
      <c r="S60" s="774">
        <v>50</v>
      </c>
      <c r="T60" s="775"/>
      <c r="U60" s="486"/>
    </row>
    <row r="61" spans="1:21" x14ac:dyDescent="0.15">
      <c r="B61" s="707" t="s">
        <v>404</v>
      </c>
      <c r="C61" s="707"/>
      <c r="D61" s="707"/>
      <c r="E61" s="776" t="s">
        <v>282</v>
      </c>
      <c r="F61" s="776"/>
      <c r="G61" s="776"/>
      <c r="H61" s="776"/>
      <c r="I61" s="776"/>
      <c r="J61" s="776"/>
      <c r="K61" s="776"/>
      <c r="L61" s="776"/>
      <c r="M61" s="776"/>
      <c r="N61" s="776"/>
      <c r="O61" s="776"/>
      <c r="P61" s="776"/>
      <c r="Q61" s="776"/>
      <c r="R61" s="776"/>
      <c r="S61" s="721">
        <v>150</v>
      </c>
      <c r="T61" s="721"/>
    </row>
    <row r="62" spans="1:21" ht="11.25" x14ac:dyDescent="0.2">
      <c r="B62" s="710" t="s">
        <v>58</v>
      </c>
      <c r="C62" s="710"/>
      <c r="D62" s="710"/>
      <c r="E62" s="718" t="s">
        <v>124</v>
      </c>
      <c r="F62" s="718"/>
      <c r="G62" s="718"/>
      <c r="H62" s="718"/>
      <c r="I62" s="718"/>
      <c r="J62" s="718"/>
      <c r="K62" s="718"/>
      <c r="L62" s="718"/>
      <c r="M62" s="718"/>
      <c r="N62" s="718"/>
      <c r="O62" s="718"/>
      <c r="P62" s="718"/>
      <c r="Q62" s="718"/>
      <c r="R62" s="718"/>
      <c r="S62" s="719">
        <v>36</v>
      </c>
      <c r="T62" s="719"/>
    </row>
    <row r="63" spans="1:21" ht="11.25" x14ac:dyDescent="0.2">
      <c r="B63" s="710" t="s">
        <v>59</v>
      </c>
      <c r="C63" s="710"/>
      <c r="D63" s="710"/>
      <c r="E63" s="718" t="s">
        <v>125</v>
      </c>
      <c r="F63" s="718"/>
      <c r="G63" s="718"/>
      <c r="H63" s="718"/>
      <c r="I63" s="718"/>
      <c r="J63" s="718"/>
      <c r="K63" s="718"/>
      <c r="L63" s="718"/>
      <c r="M63" s="718"/>
      <c r="N63" s="718"/>
      <c r="O63" s="718"/>
      <c r="P63" s="718"/>
      <c r="Q63" s="718"/>
      <c r="R63" s="718"/>
      <c r="S63" s="719">
        <v>36</v>
      </c>
      <c r="T63" s="719"/>
    </row>
    <row r="64" spans="1:21" ht="11.25" x14ac:dyDescent="0.2">
      <c r="B64" s="710" t="s">
        <v>63</v>
      </c>
      <c r="C64" s="710"/>
      <c r="D64" s="710"/>
      <c r="E64" s="718" t="s">
        <v>129</v>
      </c>
      <c r="F64" s="718"/>
      <c r="G64" s="718"/>
      <c r="H64" s="718"/>
      <c r="I64" s="718"/>
      <c r="J64" s="718"/>
      <c r="K64" s="718"/>
      <c r="L64" s="718"/>
      <c r="M64" s="718"/>
      <c r="N64" s="718"/>
      <c r="O64" s="718"/>
      <c r="P64" s="718"/>
      <c r="Q64" s="718"/>
      <c r="R64" s="718"/>
      <c r="S64" s="719">
        <v>36</v>
      </c>
      <c r="T64" s="719"/>
    </row>
    <row r="65" spans="2:20" ht="11.25" x14ac:dyDescent="0.2">
      <c r="B65" s="686" t="s">
        <v>66</v>
      </c>
      <c r="C65" s="687"/>
      <c r="D65" s="688"/>
      <c r="E65" s="713" t="s">
        <v>141</v>
      </c>
      <c r="F65" s="714"/>
      <c r="G65" s="714"/>
      <c r="H65" s="714"/>
      <c r="I65" s="714"/>
      <c r="J65" s="714"/>
      <c r="K65" s="714"/>
      <c r="L65" s="714"/>
      <c r="M65" s="714"/>
      <c r="N65" s="714"/>
      <c r="O65" s="714"/>
      <c r="P65" s="714"/>
      <c r="Q65" s="714"/>
      <c r="R65" s="715"/>
      <c r="S65" s="716">
        <v>42</v>
      </c>
      <c r="T65" s="717"/>
    </row>
    <row r="66" spans="2:20" ht="17.25" customHeight="1" x14ac:dyDescent="0.15">
      <c r="B66" s="707" t="s">
        <v>403</v>
      </c>
      <c r="C66" s="707"/>
      <c r="D66" s="707"/>
      <c r="E66" s="720" t="s">
        <v>280</v>
      </c>
      <c r="F66" s="720"/>
      <c r="G66" s="720"/>
      <c r="H66" s="720"/>
      <c r="I66" s="720"/>
      <c r="J66" s="720"/>
      <c r="K66" s="720"/>
      <c r="L66" s="720"/>
      <c r="M66" s="720"/>
      <c r="N66" s="720"/>
      <c r="O66" s="720"/>
      <c r="P66" s="720"/>
      <c r="Q66" s="720"/>
      <c r="R66" s="720"/>
      <c r="S66" s="777">
        <v>916</v>
      </c>
      <c r="T66" s="777"/>
    </row>
    <row r="67" spans="2:20" ht="18.75" customHeight="1" x14ac:dyDescent="0.15">
      <c r="B67" s="707" t="s">
        <v>72</v>
      </c>
      <c r="C67" s="707"/>
      <c r="D67" s="707"/>
      <c r="E67" s="708" t="s">
        <v>132</v>
      </c>
      <c r="F67" s="708"/>
      <c r="G67" s="708"/>
      <c r="H67" s="708"/>
      <c r="I67" s="708"/>
      <c r="J67" s="708"/>
      <c r="K67" s="708"/>
      <c r="L67" s="708"/>
      <c r="M67" s="708"/>
      <c r="N67" s="708"/>
      <c r="O67" s="708"/>
      <c r="P67" s="708"/>
      <c r="Q67" s="708"/>
      <c r="R67" s="708"/>
      <c r="S67" s="709">
        <v>216</v>
      </c>
      <c r="T67" s="709"/>
    </row>
    <row r="68" spans="2:20" ht="16.5" customHeight="1" x14ac:dyDescent="0.2">
      <c r="B68" s="722" t="s">
        <v>74</v>
      </c>
      <c r="C68" s="722"/>
      <c r="D68" s="722"/>
      <c r="E68" s="723" t="s">
        <v>144</v>
      </c>
      <c r="F68" s="723"/>
      <c r="G68" s="723"/>
      <c r="H68" s="723"/>
      <c r="I68" s="723"/>
      <c r="J68" s="723"/>
      <c r="K68" s="723"/>
      <c r="L68" s="723"/>
      <c r="M68" s="723"/>
      <c r="N68" s="723"/>
      <c r="O68" s="723"/>
      <c r="P68" s="723"/>
      <c r="Q68" s="723"/>
      <c r="R68" s="723"/>
      <c r="S68" s="719">
        <v>36</v>
      </c>
      <c r="T68" s="719"/>
    </row>
    <row r="69" spans="2:20" ht="15.75" customHeight="1" x14ac:dyDescent="0.2">
      <c r="B69" s="686" t="s">
        <v>142</v>
      </c>
      <c r="C69" s="687"/>
      <c r="D69" s="688"/>
      <c r="E69" s="681" t="s">
        <v>154</v>
      </c>
      <c r="F69" s="682"/>
      <c r="G69" s="682"/>
      <c r="H69" s="682"/>
      <c r="I69" s="682"/>
      <c r="J69" s="682"/>
      <c r="K69" s="682"/>
      <c r="L69" s="682"/>
      <c r="M69" s="682"/>
      <c r="N69" s="682"/>
      <c r="O69" s="682"/>
      <c r="P69" s="682"/>
      <c r="Q69" s="682"/>
      <c r="R69" s="683"/>
      <c r="S69" s="684">
        <v>36</v>
      </c>
      <c r="T69" s="685"/>
    </row>
    <row r="70" spans="2:20" ht="15.75" customHeight="1" x14ac:dyDescent="0.2">
      <c r="B70" s="686" t="s">
        <v>456</v>
      </c>
      <c r="C70" s="687"/>
      <c r="D70" s="688"/>
      <c r="E70" s="697" t="s">
        <v>3</v>
      </c>
      <c r="F70" s="698"/>
      <c r="G70" s="698"/>
      <c r="H70" s="698"/>
      <c r="I70" s="698"/>
      <c r="J70" s="698"/>
      <c r="K70" s="698"/>
      <c r="L70" s="698"/>
      <c r="M70" s="698"/>
      <c r="N70" s="698"/>
      <c r="O70" s="698"/>
      <c r="P70" s="698"/>
      <c r="Q70" s="698"/>
      <c r="R70" s="699"/>
      <c r="S70" s="684">
        <v>108</v>
      </c>
      <c r="T70" s="685"/>
    </row>
    <row r="71" spans="2:20" ht="15.75" customHeight="1" x14ac:dyDescent="0.2">
      <c r="B71" s="686" t="s">
        <v>76</v>
      </c>
      <c r="C71" s="687"/>
      <c r="D71" s="688"/>
      <c r="E71" s="697" t="s">
        <v>457</v>
      </c>
      <c r="F71" s="698"/>
      <c r="G71" s="698"/>
      <c r="H71" s="698"/>
      <c r="I71" s="698"/>
      <c r="J71" s="698"/>
      <c r="K71" s="698"/>
      <c r="L71" s="698"/>
      <c r="M71" s="698"/>
      <c r="N71" s="698"/>
      <c r="O71" s="698"/>
      <c r="P71" s="698"/>
      <c r="Q71" s="698"/>
      <c r="R71" s="699"/>
      <c r="S71" s="684">
        <v>36</v>
      </c>
      <c r="T71" s="685"/>
    </row>
    <row r="72" spans="2:20" ht="27.75" customHeight="1" x14ac:dyDescent="0.15">
      <c r="B72" s="692" t="s">
        <v>77</v>
      </c>
      <c r="C72" s="693"/>
      <c r="D72" s="694"/>
      <c r="E72" s="689" t="s">
        <v>133</v>
      </c>
      <c r="F72" s="690"/>
      <c r="G72" s="690"/>
      <c r="H72" s="690"/>
      <c r="I72" s="690"/>
      <c r="J72" s="690"/>
      <c r="K72" s="690"/>
      <c r="L72" s="690"/>
      <c r="M72" s="690"/>
      <c r="N72" s="690"/>
      <c r="O72" s="690"/>
      <c r="P72" s="690"/>
      <c r="Q72" s="690"/>
      <c r="R72" s="691"/>
      <c r="S72" s="695">
        <v>108</v>
      </c>
      <c r="T72" s="696"/>
    </row>
    <row r="73" spans="2:20" ht="30" customHeight="1" x14ac:dyDescent="0.15">
      <c r="B73" s="686" t="s">
        <v>79</v>
      </c>
      <c r="C73" s="687"/>
      <c r="D73" s="688"/>
      <c r="E73" s="697" t="s">
        <v>152</v>
      </c>
      <c r="F73" s="698"/>
      <c r="G73" s="698"/>
      <c r="H73" s="698"/>
      <c r="I73" s="698"/>
      <c r="J73" s="698"/>
      <c r="K73" s="698"/>
      <c r="L73" s="698"/>
      <c r="M73" s="698"/>
      <c r="N73" s="698"/>
      <c r="O73" s="698"/>
      <c r="P73" s="698"/>
      <c r="Q73" s="698"/>
      <c r="R73" s="699"/>
      <c r="S73" s="700">
        <v>108</v>
      </c>
      <c r="T73" s="701"/>
    </row>
    <row r="74" spans="2:20" ht="35.25" customHeight="1" x14ac:dyDescent="0.15">
      <c r="B74" s="692" t="s">
        <v>82</v>
      </c>
      <c r="C74" s="693"/>
      <c r="D74" s="694"/>
      <c r="E74" s="689" t="s">
        <v>134</v>
      </c>
      <c r="F74" s="690"/>
      <c r="G74" s="690"/>
      <c r="H74" s="690"/>
      <c r="I74" s="690"/>
      <c r="J74" s="690"/>
      <c r="K74" s="690"/>
      <c r="L74" s="690"/>
      <c r="M74" s="690"/>
      <c r="N74" s="690"/>
      <c r="O74" s="690"/>
      <c r="P74" s="690"/>
      <c r="Q74" s="690"/>
      <c r="R74" s="691"/>
      <c r="S74" s="695">
        <v>240</v>
      </c>
      <c r="T74" s="696"/>
    </row>
    <row r="75" spans="2:20" ht="30" customHeight="1" x14ac:dyDescent="0.15">
      <c r="B75" s="686" t="s">
        <v>83</v>
      </c>
      <c r="C75" s="687"/>
      <c r="D75" s="688"/>
      <c r="E75" s="697" t="s">
        <v>143</v>
      </c>
      <c r="F75" s="698"/>
      <c r="G75" s="698"/>
      <c r="H75" s="698"/>
      <c r="I75" s="698"/>
      <c r="J75" s="698"/>
      <c r="K75" s="698"/>
      <c r="L75" s="698"/>
      <c r="M75" s="698"/>
      <c r="N75" s="698"/>
      <c r="O75" s="698"/>
      <c r="P75" s="698"/>
      <c r="Q75" s="698"/>
      <c r="R75" s="699"/>
      <c r="S75" s="700">
        <v>96</v>
      </c>
      <c r="T75" s="701"/>
    </row>
    <row r="76" spans="2:20" ht="19.5" customHeight="1" x14ac:dyDescent="0.15">
      <c r="B76" s="686" t="s">
        <v>84</v>
      </c>
      <c r="C76" s="687"/>
      <c r="D76" s="688"/>
      <c r="E76" s="697" t="s">
        <v>3</v>
      </c>
      <c r="F76" s="698"/>
      <c r="G76" s="698"/>
      <c r="H76" s="698"/>
      <c r="I76" s="698"/>
      <c r="J76" s="698"/>
      <c r="K76" s="698"/>
      <c r="L76" s="698"/>
      <c r="M76" s="698"/>
      <c r="N76" s="698"/>
      <c r="O76" s="698"/>
      <c r="P76" s="698"/>
      <c r="Q76" s="698"/>
      <c r="R76" s="699"/>
      <c r="S76" s="700">
        <v>72</v>
      </c>
      <c r="T76" s="701"/>
    </row>
    <row r="77" spans="2:20" ht="14.25" customHeight="1" x14ac:dyDescent="0.15">
      <c r="B77" s="686" t="s">
        <v>85</v>
      </c>
      <c r="C77" s="687"/>
      <c r="D77" s="688"/>
      <c r="E77" s="697" t="s">
        <v>4</v>
      </c>
      <c r="F77" s="698"/>
      <c r="G77" s="698"/>
      <c r="H77" s="698"/>
      <c r="I77" s="698"/>
      <c r="J77" s="698"/>
      <c r="K77" s="698"/>
      <c r="L77" s="698"/>
      <c r="M77" s="698"/>
      <c r="N77" s="698"/>
      <c r="O77" s="698"/>
      <c r="P77" s="698"/>
      <c r="Q77" s="698"/>
      <c r="R77" s="699"/>
      <c r="S77" s="700">
        <v>72</v>
      </c>
      <c r="T77" s="701"/>
    </row>
    <row r="78" spans="2:20" ht="33.75" customHeight="1" x14ac:dyDescent="0.15">
      <c r="B78" s="707" t="s">
        <v>86</v>
      </c>
      <c r="C78" s="707"/>
      <c r="D78" s="707"/>
      <c r="E78" s="708" t="s">
        <v>470</v>
      </c>
      <c r="F78" s="708"/>
      <c r="G78" s="708"/>
      <c r="H78" s="708"/>
      <c r="I78" s="708"/>
      <c r="J78" s="708"/>
      <c r="K78" s="708"/>
      <c r="L78" s="708"/>
      <c r="M78" s="708"/>
      <c r="N78" s="708"/>
      <c r="O78" s="708"/>
      <c r="P78" s="708"/>
      <c r="Q78" s="708"/>
      <c r="R78" s="708"/>
      <c r="S78" s="709">
        <v>158</v>
      </c>
      <c r="T78" s="709"/>
    </row>
    <row r="79" spans="2:20" ht="29.25" customHeight="1" x14ac:dyDescent="0.15">
      <c r="B79" s="710" t="s">
        <v>87</v>
      </c>
      <c r="C79" s="710"/>
      <c r="D79" s="710"/>
      <c r="E79" s="711" t="s">
        <v>145</v>
      </c>
      <c r="F79" s="711"/>
      <c r="G79" s="711"/>
      <c r="H79" s="711"/>
      <c r="I79" s="711"/>
      <c r="J79" s="711"/>
      <c r="K79" s="711"/>
      <c r="L79" s="711"/>
      <c r="M79" s="711"/>
      <c r="N79" s="711"/>
      <c r="O79" s="711"/>
      <c r="P79" s="711"/>
      <c r="Q79" s="711"/>
      <c r="R79" s="711"/>
      <c r="S79" s="712">
        <v>50</v>
      </c>
      <c r="T79" s="712"/>
    </row>
    <row r="80" spans="2:20" ht="21" customHeight="1" x14ac:dyDescent="0.15">
      <c r="B80" s="686" t="s">
        <v>88</v>
      </c>
      <c r="C80" s="687"/>
      <c r="D80" s="688"/>
      <c r="E80" s="697" t="s">
        <v>3</v>
      </c>
      <c r="F80" s="698"/>
      <c r="G80" s="698"/>
      <c r="H80" s="698"/>
      <c r="I80" s="698"/>
      <c r="J80" s="698"/>
      <c r="K80" s="698"/>
      <c r="L80" s="698"/>
      <c r="M80" s="698"/>
      <c r="N80" s="698"/>
      <c r="O80" s="698"/>
      <c r="P80" s="698"/>
      <c r="Q80" s="698"/>
      <c r="R80" s="699"/>
      <c r="S80" s="700">
        <v>36</v>
      </c>
      <c r="T80" s="701"/>
    </row>
    <row r="81" spans="1:21" ht="18.75" customHeight="1" x14ac:dyDescent="0.15">
      <c r="B81" s="686" t="s">
        <v>89</v>
      </c>
      <c r="C81" s="687"/>
      <c r="D81" s="688"/>
      <c r="E81" s="697" t="s">
        <v>4</v>
      </c>
      <c r="F81" s="698"/>
      <c r="G81" s="698"/>
      <c r="H81" s="698"/>
      <c r="I81" s="698"/>
      <c r="J81" s="698"/>
      <c r="K81" s="698"/>
      <c r="L81" s="698"/>
      <c r="M81" s="698"/>
      <c r="N81" s="698"/>
      <c r="O81" s="698"/>
      <c r="P81" s="698"/>
      <c r="Q81" s="698"/>
      <c r="R81" s="699"/>
      <c r="S81" s="700">
        <v>72</v>
      </c>
      <c r="T81" s="701"/>
    </row>
    <row r="82" spans="1:21" ht="29.25" customHeight="1" x14ac:dyDescent="0.15">
      <c r="B82" s="692" t="s">
        <v>137</v>
      </c>
      <c r="C82" s="693"/>
      <c r="D82" s="694"/>
      <c r="E82" s="689" t="s">
        <v>136</v>
      </c>
      <c r="F82" s="690"/>
      <c r="G82" s="690"/>
      <c r="H82" s="690"/>
      <c r="I82" s="690"/>
      <c r="J82" s="690"/>
      <c r="K82" s="690"/>
      <c r="L82" s="690"/>
      <c r="M82" s="690"/>
      <c r="N82" s="690"/>
      <c r="O82" s="690"/>
      <c r="P82" s="690"/>
      <c r="Q82" s="690"/>
      <c r="R82" s="691"/>
      <c r="S82" s="695">
        <v>50</v>
      </c>
      <c r="T82" s="696"/>
    </row>
    <row r="83" spans="1:21" ht="29.25" customHeight="1" x14ac:dyDescent="0.15">
      <c r="B83" s="686" t="s">
        <v>138</v>
      </c>
      <c r="C83" s="687"/>
      <c r="D83" s="688"/>
      <c r="E83" s="697" t="s">
        <v>151</v>
      </c>
      <c r="F83" s="698"/>
      <c r="G83" s="698"/>
      <c r="H83" s="698"/>
      <c r="I83" s="698"/>
      <c r="J83" s="698"/>
      <c r="K83" s="698"/>
      <c r="L83" s="698"/>
      <c r="M83" s="698"/>
      <c r="N83" s="698"/>
      <c r="O83" s="698"/>
      <c r="P83" s="698"/>
      <c r="Q83" s="698"/>
      <c r="R83" s="699"/>
      <c r="S83" s="700">
        <v>50</v>
      </c>
      <c r="T83" s="701"/>
    </row>
    <row r="84" spans="1:21" ht="18.75" customHeight="1" x14ac:dyDescent="0.15">
      <c r="B84" s="692" t="s">
        <v>186</v>
      </c>
      <c r="C84" s="693"/>
      <c r="D84" s="694"/>
      <c r="E84" s="689" t="s">
        <v>4</v>
      </c>
      <c r="F84" s="690"/>
      <c r="G84" s="690"/>
      <c r="H84" s="690"/>
      <c r="I84" s="690"/>
      <c r="J84" s="690"/>
      <c r="K84" s="690"/>
      <c r="L84" s="690"/>
      <c r="M84" s="690"/>
      <c r="N84" s="690"/>
      <c r="O84" s="690"/>
      <c r="P84" s="690"/>
      <c r="Q84" s="690"/>
      <c r="R84" s="691"/>
      <c r="S84" s="695">
        <v>144</v>
      </c>
      <c r="T84" s="696"/>
    </row>
    <row r="85" spans="1:21" ht="15" customHeight="1" x14ac:dyDescent="0.15">
      <c r="B85" s="710"/>
      <c r="C85" s="710"/>
      <c r="D85" s="710"/>
      <c r="E85" s="720" t="s">
        <v>402</v>
      </c>
      <c r="F85" s="720"/>
      <c r="G85" s="720"/>
      <c r="H85" s="720"/>
      <c r="I85" s="720"/>
      <c r="J85" s="720"/>
      <c r="K85" s="720"/>
      <c r="L85" s="720"/>
      <c r="M85" s="720"/>
      <c r="N85" s="720"/>
      <c r="O85" s="720"/>
      <c r="P85" s="720"/>
      <c r="Q85" s="720"/>
      <c r="R85" s="720"/>
      <c r="S85" s="721">
        <v>1116</v>
      </c>
      <c r="T85" s="721"/>
    </row>
    <row r="86" spans="1:21" x14ac:dyDescent="0.15">
      <c r="A86" s="677"/>
      <c r="B86" s="677"/>
      <c r="C86" s="677"/>
      <c r="D86" s="677"/>
      <c r="E86" s="677"/>
      <c r="F86" s="677"/>
      <c r="G86" s="677"/>
      <c r="H86" s="677"/>
      <c r="I86" s="677"/>
      <c r="J86" s="677"/>
      <c r="K86" s="677"/>
      <c r="L86" s="677"/>
      <c r="M86" s="677"/>
      <c r="N86" s="677"/>
      <c r="O86" s="677"/>
      <c r="P86" s="677"/>
      <c r="Q86" s="677"/>
      <c r="R86" s="677"/>
      <c r="S86" s="677"/>
      <c r="T86" s="677"/>
      <c r="U86" s="677"/>
    </row>
    <row r="87" spans="1:21" ht="60.75" customHeight="1" x14ac:dyDescent="0.15">
      <c r="A87" s="706" t="s">
        <v>460</v>
      </c>
      <c r="B87" s="706"/>
      <c r="C87" s="706"/>
      <c r="D87" s="706"/>
      <c r="E87" s="706"/>
      <c r="F87" s="706"/>
      <c r="G87" s="706"/>
      <c r="H87" s="706"/>
      <c r="I87" s="706"/>
      <c r="J87" s="706"/>
      <c r="K87" s="706"/>
      <c r="L87" s="706"/>
      <c r="M87" s="706"/>
      <c r="N87" s="706"/>
      <c r="O87" s="706"/>
      <c r="P87" s="706"/>
      <c r="Q87" s="706"/>
      <c r="R87" s="706"/>
      <c r="S87" s="706"/>
      <c r="T87" s="706"/>
      <c r="U87" s="706"/>
    </row>
    <row r="88" spans="1:21" ht="53.25" customHeight="1" x14ac:dyDescent="0.15">
      <c r="A88" s="678" t="s">
        <v>465</v>
      </c>
      <c r="B88" s="678"/>
      <c r="C88" s="678"/>
      <c r="D88" s="678"/>
      <c r="E88" s="678"/>
      <c r="F88" s="678"/>
      <c r="G88" s="678"/>
      <c r="H88" s="678"/>
      <c r="I88" s="678"/>
      <c r="J88" s="678"/>
      <c r="K88" s="678"/>
      <c r="L88" s="678"/>
      <c r="M88" s="678"/>
      <c r="N88" s="678"/>
      <c r="O88" s="678"/>
      <c r="P88" s="678"/>
      <c r="Q88" s="678"/>
      <c r="R88" s="678"/>
      <c r="S88" s="678"/>
      <c r="T88" s="678"/>
      <c r="U88" s="678"/>
    </row>
    <row r="89" spans="1:21" ht="48" customHeight="1" x14ac:dyDescent="0.15">
      <c r="A89" s="678" t="s">
        <v>401</v>
      </c>
      <c r="B89" s="703"/>
      <c r="C89" s="703"/>
      <c r="D89" s="703"/>
      <c r="E89" s="703"/>
      <c r="F89" s="703"/>
      <c r="G89" s="703"/>
      <c r="H89" s="703"/>
      <c r="I89" s="703"/>
      <c r="J89" s="703"/>
      <c r="K89" s="703"/>
      <c r="L89" s="703"/>
      <c r="M89" s="703"/>
      <c r="N89" s="703"/>
      <c r="O89" s="703"/>
      <c r="P89" s="703"/>
      <c r="Q89" s="703"/>
      <c r="R89" s="703"/>
      <c r="S89" s="703"/>
      <c r="T89" s="703"/>
      <c r="U89" s="703"/>
    </row>
    <row r="90" spans="1:21" ht="76.5" customHeight="1" x14ac:dyDescent="0.15">
      <c r="A90" s="678" t="s">
        <v>463</v>
      </c>
      <c r="B90" s="678"/>
      <c r="C90" s="678"/>
      <c r="D90" s="678"/>
      <c r="E90" s="678"/>
      <c r="F90" s="678"/>
      <c r="G90" s="678"/>
      <c r="H90" s="678"/>
      <c r="I90" s="678"/>
      <c r="J90" s="678"/>
      <c r="K90" s="678"/>
      <c r="L90" s="678"/>
      <c r="M90" s="678"/>
      <c r="N90" s="678"/>
      <c r="O90" s="678"/>
      <c r="P90" s="678"/>
      <c r="Q90" s="678"/>
      <c r="R90" s="678"/>
      <c r="S90" s="678"/>
      <c r="T90" s="678"/>
      <c r="U90" s="678"/>
    </row>
    <row r="91" spans="1:21" ht="12.75" x14ac:dyDescent="0.2">
      <c r="A91" s="486"/>
      <c r="B91" s="704" t="s">
        <v>400</v>
      </c>
      <c r="C91" s="704"/>
      <c r="D91" s="704"/>
      <c r="E91" s="704"/>
      <c r="F91" s="705" t="s">
        <v>399</v>
      </c>
      <c r="G91" s="705"/>
      <c r="H91" s="679" t="s">
        <v>462</v>
      </c>
      <c r="I91" s="679"/>
      <c r="J91" s="679"/>
      <c r="K91" s="679"/>
      <c r="L91" s="679"/>
      <c r="M91" s="679"/>
      <c r="N91" s="679"/>
      <c r="O91" s="679"/>
      <c r="P91" s="679"/>
      <c r="Q91" s="679"/>
      <c r="R91" s="679"/>
      <c r="S91" s="679"/>
      <c r="T91" s="679"/>
      <c r="U91" s="486"/>
    </row>
    <row r="92" spans="1:21" ht="18.75" customHeight="1" x14ac:dyDescent="0.15">
      <c r="B92" s="679" t="s">
        <v>398</v>
      </c>
      <c r="C92" s="679"/>
      <c r="D92" s="679"/>
      <c r="E92" s="679"/>
      <c r="F92" s="705">
        <v>4</v>
      </c>
      <c r="G92" s="705"/>
      <c r="H92" s="679" t="s">
        <v>461</v>
      </c>
      <c r="I92" s="679"/>
      <c r="J92" s="679"/>
      <c r="K92" s="679"/>
      <c r="L92" s="679"/>
      <c r="M92" s="679"/>
      <c r="N92" s="679"/>
      <c r="O92" s="679"/>
      <c r="P92" s="679"/>
      <c r="Q92" s="679"/>
      <c r="R92" s="679"/>
      <c r="S92" s="679"/>
      <c r="T92" s="679"/>
    </row>
    <row r="93" spans="1:21" ht="22.5" customHeight="1" x14ac:dyDescent="0.15">
      <c r="B93" s="679"/>
      <c r="C93" s="679"/>
      <c r="D93" s="679"/>
      <c r="E93" s="679"/>
      <c r="F93" s="705"/>
      <c r="G93" s="705"/>
      <c r="H93" s="679" t="s">
        <v>292</v>
      </c>
      <c r="I93" s="679"/>
      <c r="J93" s="679"/>
      <c r="K93" s="679"/>
      <c r="L93" s="679"/>
      <c r="M93" s="679"/>
      <c r="N93" s="679"/>
      <c r="O93" s="679"/>
      <c r="P93" s="679"/>
      <c r="Q93" s="679"/>
      <c r="R93" s="679"/>
      <c r="S93" s="679"/>
      <c r="T93" s="679"/>
    </row>
    <row r="94" spans="1:21" ht="14.25" customHeight="1" x14ac:dyDescent="0.15">
      <c r="A94" s="677"/>
      <c r="B94" s="677"/>
      <c r="C94" s="677"/>
      <c r="D94" s="677"/>
      <c r="E94" s="677"/>
      <c r="F94" s="677"/>
      <c r="G94" s="677"/>
      <c r="H94" s="677"/>
      <c r="I94" s="677"/>
      <c r="J94" s="677"/>
      <c r="K94" s="677"/>
      <c r="L94" s="677"/>
      <c r="M94" s="677"/>
      <c r="N94" s="677"/>
      <c r="O94" s="677"/>
      <c r="P94" s="677"/>
      <c r="Q94" s="677"/>
      <c r="R94" s="677"/>
      <c r="S94" s="677"/>
      <c r="T94" s="677"/>
      <c r="U94" s="677"/>
    </row>
    <row r="95" spans="1:21" ht="111" customHeight="1" x14ac:dyDescent="0.15">
      <c r="A95" s="678" t="s">
        <v>464</v>
      </c>
      <c r="B95" s="678"/>
      <c r="C95" s="678"/>
      <c r="D95" s="678"/>
      <c r="E95" s="678"/>
      <c r="F95" s="678"/>
      <c r="G95" s="678"/>
      <c r="H95" s="678"/>
      <c r="I95" s="678"/>
      <c r="J95" s="678"/>
      <c r="K95" s="678"/>
      <c r="L95" s="678"/>
      <c r="M95" s="678"/>
      <c r="N95" s="678"/>
      <c r="O95" s="678"/>
      <c r="P95" s="678"/>
      <c r="Q95" s="678"/>
      <c r="R95" s="678"/>
      <c r="S95" s="678"/>
      <c r="T95" s="678"/>
      <c r="U95" s="678"/>
    </row>
    <row r="96" spans="1:21" ht="56.25" customHeight="1" x14ac:dyDescent="0.15">
      <c r="A96" s="678" t="s">
        <v>397</v>
      </c>
      <c r="B96" s="678"/>
      <c r="C96" s="678"/>
      <c r="D96" s="678"/>
      <c r="E96" s="678"/>
      <c r="F96" s="678"/>
      <c r="G96" s="678"/>
      <c r="H96" s="678"/>
      <c r="I96" s="678"/>
      <c r="J96" s="678"/>
      <c r="K96" s="678"/>
      <c r="L96" s="678"/>
      <c r="M96" s="678"/>
      <c r="N96" s="678"/>
      <c r="O96" s="678"/>
      <c r="P96" s="678"/>
      <c r="Q96" s="678"/>
      <c r="R96" s="678"/>
      <c r="S96" s="678"/>
      <c r="T96" s="678"/>
      <c r="U96" s="678"/>
    </row>
    <row r="97" spans="1:21" ht="42" customHeight="1" x14ac:dyDescent="0.15">
      <c r="A97" s="678" t="s">
        <v>396</v>
      </c>
      <c r="B97" s="678"/>
      <c r="C97" s="678"/>
      <c r="D97" s="678"/>
      <c r="E97" s="678"/>
      <c r="F97" s="678"/>
      <c r="G97" s="678"/>
      <c r="H97" s="678"/>
      <c r="I97" s="678"/>
      <c r="J97" s="678"/>
      <c r="K97" s="678"/>
      <c r="L97" s="678"/>
      <c r="M97" s="678"/>
      <c r="N97" s="678"/>
      <c r="O97" s="678"/>
      <c r="P97" s="678"/>
      <c r="Q97" s="678"/>
      <c r="R97" s="678"/>
      <c r="S97" s="678"/>
      <c r="T97" s="678"/>
      <c r="U97" s="678"/>
    </row>
    <row r="98" spans="1:21" ht="43.5" customHeight="1" x14ac:dyDescent="0.15">
      <c r="A98" s="678" t="s">
        <v>395</v>
      </c>
      <c r="B98" s="678"/>
      <c r="C98" s="678"/>
      <c r="D98" s="678"/>
      <c r="E98" s="678"/>
      <c r="F98" s="678"/>
      <c r="G98" s="678"/>
      <c r="H98" s="678"/>
      <c r="I98" s="678"/>
      <c r="J98" s="678"/>
      <c r="K98" s="678"/>
      <c r="L98" s="678"/>
      <c r="M98" s="678"/>
      <c r="N98" s="678"/>
      <c r="O98" s="678"/>
      <c r="P98" s="678"/>
      <c r="Q98" s="678"/>
      <c r="R98" s="678"/>
      <c r="S98" s="678"/>
      <c r="T98" s="678"/>
      <c r="U98" s="678"/>
    </row>
    <row r="99" spans="1:21" ht="12.75" x14ac:dyDescent="0.15">
      <c r="A99" s="486"/>
      <c r="B99" s="702" t="s">
        <v>394</v>
      </c>
      <c r="C99" s="702"/>
      <c r="D99" s="702"/>
      <c r="E99" s="702"/>
      <c r="F99" s="702"/>
      <c r="G99" s="702"/>
      <c r="H99" s="702"/>
      <c r="I99" s="702"/>
      <c r="J99" s="702"/>
      <c r="K99" s="702"/>
      <c r="L99" s="702" t="s">
        <v>71</v>
      </c>
      <c r="M99" s="702"/>
      <c r="N99" s="702"/>
      <c r="O99" s="702"/>
      <c r="P99" s="702"/>
      <c r="Q99" s="702"/>
      <c r="R99" s="702"/>
      <c r="S99" s="702"/>
      <c r="T99" s="702"/>
      <c r="U99" s="486"/>
    </row>
    <row r="100" spans="1:21" ht="34.5" customHeight="1" x14ac:dyDescent="0.15">
      <c r="B100" s="679" t="s">
        <v>467</v>
      </c>
      <c r="C100" s="679"/>
      <c r="D100" s="679"/>
      <c r="E100" s="679"/>
      <c r="F100" s="679"/>
      <c r="G100" s="679"/>
      <c r="H100" s="679"/>
      <c r="I100" s="679"/>
      <c r="J100" s="679"/>
      <c r="K100" s="679"/>
      <c r="L100" s="679" t="s">
        <v>466</v>
      </c>
      <c r="M100" s="679"/>
      <c r="N100" s="679"/>
      <c r="O100" s="679"/>
      <c r="P100" s="679"/>
      <c r="Q100" s="679"/>
      <c r="R100" s="679"/>
      <c r="S100" s="679"/>
      <c r="T100" s="679"/>
    </row>
    <row r="101" spans="1:21" ht="50.25" customHeight="1" x14ac:dyDescent="0.15">
      <c r="B101" s="679" t="s">
        <v>468</v>
      </c>
      <c r="C101" s="679"/>
      <c r="D101" s="679"/>
      <c r="E101" s="679"/>
      <c r="F101" s="679"/>
      <c r="G101" s="679"/>
      <c r="H101" s="679"/>
      <c r="I101" s="679"/>
      <c r="J101" s="679"/>
      <c r="K101" s="679"/>
      <c r="L101" s="679" t="s">
        <v>348</v>
      </c>
      <c r="M101" s="679"/>
      <c r="N101" s="679"/>
      <c r="O101" s="679"/>
      <c r="P101" s="679"/>
      <c r="Q101" s="679"/>
      <c r="R101" s="679"/>
      <c r="S101" s="679"/>
      <c r="T101" s="679"/>
    </row>
    <row r="102" spans="1:21" ht="47.25" customHeight="1" x14ac:dyDescent="0.15">
      <c r="B102" s="680" t="s">
        <v>469</v>
      </c>
      <c r="C102" s="680"/>
      <c r="D102" s="680"/>
      <c r="E102" s="680"/>
      <c r="F102" s="680"/>
      <c r="G102" s="680"/>
      <c r="H102" s="680"/>
      <c r="I102" s="680"/>
      <c r="J102" s="680"/>
      <c r="K102" s="680"/>
      <c r="L102" s="679" t="s">
        <v>350</v>
      </c>
      <c r="M102" s="679"/>
      <c r="N102" s="679"/>
      <c r="O102" s="679"/>
      <c r="P102" s="679"/>
      <c r="Q102" s="679"/>
      <c r="R102" s="679"/>
      <c r="S102" s="679"/>
      <c r="T102" s="679"/>
    </row>
    <row r="103" spans="1:21" ht="58.5" customHeight="1" x14ac:dyDescent="0.15">
      <c r="B103" s="679" t="s">
        <v>472</v>
      </c>
      <c r="C103" s="679"/>
      <c r="D103" s="679"/>
      <c r="E103" s="679"/>
      <c r="F103" s="679"/>
      <c r="G103" s="679"/>
      <c r="H103" s="679"/>
      <c r="I103" s="679"/>
      <c r="J103" s="679"/>
      <c r="K103" s="679"/>
      <c r="L103" s="680" t="s">
        <v>471</v>
      </c>
      <c r="M103" s="680"/>
      <c r="N103" s="680"/>
      <c r="O103" s="680"/>
      <c r="P103" s="680"/>
      <c r="Q103" s="680"/>
      <c r="R103" s="680"/>
      <c r="S103" s="680"/>
      <c r="T103" s="680"/>
    </row>
    <row r="104" spans="1:21" ht="45.75" customHeight="1" x14ac:dyDescent="0.15">
      <c r="B104" s="679" t="s">
        <v>473</v>
      </c>
      <c r="C104" s="679"/>
      <c r="D104" s="679"/>
      <c r="E104" s="679"/>
      <c r="F104" s="679"/>
      <c r="G104" s="679"/>
      <c r="H104" s="679"/>
      <c r="I104" s="679"/>
      <c r="J104" s="679"/>
      <c r="K104" s="679"/>
      <c r="L104" s="680" t="s">
        <v>353</v>
      </c>
      <c r="M104" s="680"/>
      <c r="N104" s="680"/>
      <c r="O104" s="680"/>
      <c r="P104" s="680"/>
      <c r="Q104" s="680"/>
      <c r="R104" s="680"/>
      <c r="S104" s="680"/>
      <c r="T104" s="680"/>
    </row>
    <row r="105" spans="1:21" ht="14.25" customHeight="1" x14ac:dyDescent="0.15">
      <c r="A105" s="677"/>
      <c r="B105" s="677"/>
      <c r="C105" s="677"/>
      <c r="D105" s="677"/>
      <c r="E105" s="677"/>
      <c r="F105" s="677"/>
      <c r="G105" s="677"/>
      <c r="H105" s="677"/>
      <c r="I105" s="677"/>
      <c r="J105" s="677"/>
      <c r="K105" s="677"/>
      <c r="L105" s="677"/>
      <c r="M105" s="677"/>
      <c r="N105" s="677"/>
      <c r="O105" s="677"/>
      <c r="P105" s="677"/>
      <c r="Q105" s="677"/>
      <c r="R105" s="677"/>
      <c r="S105" s="677"/>
      <c r="T105" s="677"/>
    </row>
    <row r="106" spans="1:21" ht="40.5" customHeight="1" x14ac:dyDescent="0.15">
      <c r="A106" s="678" t="s">
        <v>393</v>
      </c>
      <c r="B106" s="678"/>
      <c r="C106" s="678"/>
      <c r="D106" s="678"/>
      <c r="E106" s="678"/>
      <c r="F106" s="678"/>
      <c r="G106" s="678"/>
      <c r="H106" s="678"/>
      <c r="I106" s="678"/>
      <c r="J106" s="678"/>
      <c r="K106" s="678"/>
      <c r="L106" s="678"/>
      <c r="M106" s="678"/>
      <c r="N106" s="678"/>
      <c r="O106" s="678"/>
      <c r="P106" s="678"/>
      <c r="Q106" s="678"/>
      <c r="R106" s="678"/>
      <c r="S106" s="678"/>
      <c r="T106" s="678"/>
      <c r="U106" s="678"/>
    </row>
    <row r="107" spans="1:21" ht="49.5" customHeight="1" x14ac:dyDescent="0.15">
      <c r="A107" s="678" t="s">
        <v>479</v>
      </c>
      <c r="B107" s="678"/>
      <c r="C107" s="678"/>
      <c r="D107" s="678"/>
      <c r="E107" s="678"/>
      <c r="F107" s="678"/>
      <c r="G107" s="678"/>
      <c r="H107" s="678"/>
      <c r="I107" s="678"/>
      <c r="J107" s="678"/>
      <c r="K107" s="678"/>
      <c r="L107" s="678"/>
      <c r="M107" s="678"/>
      <c r="N107" s="678"/>
      <c r="O107" s="678"/>
      <c r="P107" s="678"/>
      <c r="Q107" s="678"/>
      <c r="R107" s="678"/>
      <c r="S107" s="678"/>
      <c r="T107" s="678"/>
      <c r="U107" s="678"/>
    </row>
  </sheetData>
  <mergeCells count="180">
    <mergeCell ref="B59:D59"/>
    <mergeCell ref="E59:R59"/>
    <mergeCell ref="B60:D60"/>
    <mergeCell ref="E60:R60"/>
    <mergeCell ref="S59:T59"/>
    <mergeCell ref="S60:T60"/>
    <mergeCell ref="B70:D70"/>
    <mergeCell ref="B71:D71"/>
    <mergeCell ref="E70:R70"/>
    <mergeCell ref="E71:R71"/>
    <mergeCell ref="S70:T70"/>
    <mergeCell ref="S71:T71"/>
    <mergeCell ref="B63:D63"/>
    <mergeCell ref="E63:R63"/>
    <mergeCell ref="S63:T63"/>
    <mergeCell ref="B61:D61"/>
    <mergeCell ref="E61:R61"/>
    <mergeCell ref="S61:T61"/>
    <mergeCell ref="B62:D62"/>
    <mergeCell ref="E62:R62"/>
    <mergeCell ref="S62:T62"/>
    <mergeCell ref="E66:R66"/>
    <mergeCell ref="S66:T66"/>
    <mergeCell ref="B65:D65"/>
    <mergeCell ref="A7:U7"/>
    <mergeCell ref="A8:U8"/>
    <mergeCell ref="A9:U9"/>
    <mergeCell ref="A10:U10"/>
    <mergeCell ref="A12:U12"/>
    <mergeCell ref="A13:U13"/>
    <mergeCell ref="A1:U1"/>
    <mergeCell ref="A2:U2"/>
    <mergeCell ref="A3:U3"/>
    <mergeCell ref="A4:U4"/>
    <mergeCell ref="A5:U5"/>
    <mergeCell ref="A6:U6"/>
    <mergeCell ref="A11:U11"/>
    <mergeCell ref="A21:U21"/>
    <mergeCell ref="A25:U25"/>
    <mergeCell ref="A26:U26"/>
    <mergeCell ref="A27:U27"/>
    <mergeCell ref="A23:U23"/>
    <mergeCell ref="A20:U20"/>
    <mergeCell ref="A14:U14"/>
    <mergeCell ref="A15:U15"/>
    <mergeCell ref="A16:U16"/>
    <mergeCell ref="A17:U17"/>
    <mergeCell ref="A19:U19"/>
    <mergeCell ref="A24:U24"/>
    <mergeCell ref="A18:U18"/>
    <mergeCell ref="A22:U22"/>
    <mergeCell ref="B37:L37"/>
    <mergeCell ref="B35:L35"/>
    <mergeCell ref="B36:L36"/>
    <mergeCell ref="A28:U28"/>
    <mergeCell ref="A29:U29"/>
    <mergeCell ref="A30:U30"/>
    <mergeCell ref="A31:U31"/>
    <mergeCell ref="A32:U32"/>
    <mergeCell ref="A33:A34"/>
    <mergeCell ref="B33:L34"/>
    <mergeCell ref="M33:T34"/>
    <mergeCell ref="M36:T36"/>
    <mergeCell ref="M37:T37"/>
    <mergeCell ref="M35:T35"/>
    <mergeCell ref="A41:U41"/>
    <mergeCell ref="A42:U42"/>
    <mergeCell ref="A43:U43"/>
    <mergeCell ref="A44:U44"/>
    <mergeCell ref="A46:U46"/>
    <mergeCell ref="A47:U47"/>
    <mergeCell ref="B38:L38"/>
    <mergeCell ref="M38:T38"/>
    <mergeCell ref="B40:L40"/>
    <mergeCell ref="M40:T40"/>
    <mergeCell ref="B39:L39"/>
    <mergeCell ref="M39:T39"/>
    <mergeCell ref="B45:U45"/>
    <mergeCell ref="A54:U54"/>
    <mergeCell ref="A55:U55"/>
    <mergeCell ref="A56:U56"/>
    <mergeCell ref="A57:U57"/>
    <mergeCell ref="B58:D58"/>
    <mergeCell ref="E58:R58"/>
    <mergeCell ref="S58:T58"/>
    <mergeCell ref="A48:U48"/>
    <mergeCell ref="A49:U49"/>
    <mergeCell ref="A50:U50"/>
    <mergeCell ref="A51:U51"/>
    <mergeCell ref="A52:U52"/>
    <mergeCell ref="A53:U53"/>
    <mergeCell ref="E65:R65"/>
    <mergeCell ref="S65:T65"/>
    <mergeCell ref="B64:D64"/>
    <mergeCell ref="E64:R64"/>
    <mergeCell ref="S64:T64"/>
    <mergeCell ref="B85:D85"/>
    <mergeCell ref="E85:R85"/>
    <mergeCell ref="S85:T85"/>
    <mergeCell ref="A86:U86"/>
    <mergeCell ref="B67:D67"/>
    <mergeCell ref="E67:R67"/>
    <mergeCell ref="S67:T67"/>
    <mergeCell ref="B68:D68"/>
    <mergeCell ref="E68:R68"/>
    <mergeCell ref="S68:T68"/>
    <mergeCell ref="B66:D66"/>
    <mergeCell ref="B75:D75"/>
    <mergeCell ref="S75:T75"/>
    <mergeCell ref="B76:D76"/>
    <mergeCell ref="B77:D77"/>
    <mergeCell ref="E76:R76"/>
    <mergeCell ref="E77:R77"/>
    <mergeCell ref="S76:T76"/>
    <mergeCell ref="S77:T77"/>
    <mergeCell ref="A87:U87"/>
    <mergeCell ref="A88:U88"/>
    <mergeCell ref="B78:D78"/>
    <mergeCell ref="E78:R78"/>
    <mergeCell ref="S78:T78"/>
    <mergeCell ref="B79:D79"/>
    <mergeCell ref="E79:R79"/>
    <mergeCell ref="S79:T79"/>
    <mergeCell ref="B80:D80"/>
    <mergeCell ref="E80:R80"/>
    <mergeCell ref="S80:T80"/>
    <mergeCell ref="B81:D81"/>
    <mergeCell ref="E81:R81"/>
    <mergeCell ref="S81:T81"/>
    <mergeCell ref="B84:D84"/>
    <mergeCell ref="E84:R84"/>
    <mergeCell ref="S84:T84"/>
    <mergeCell ref="E82:R82"/>
    <mergeCell ref="E83:R83"/>
    <mergeCell ref="A89:U89"/>
    <mergeCell ref="A90:U90"/>
    <mergeCell ref="B91:E91"/>
    <mergeCell ref="F91:G91"/>
    <mergeCell ref="H91:T91"/>
    <mergeCell ref="B92:E93"/>
    <mergeCell ref="F92:G93"/>
    <mergeCell ref="H92:T92"/>
    <mergeCell ref="H93:T93"/>
    <mergeCell ref="A94:U94"/>
    <mergeCell ref="A95:U95"/>
    <mergeCell ref="B100:K100"/>
    <mergeCell ref="L100:T100"/>
    <mergeCell ref="B101:K101"/>
    <mergeCell ref="L101:T101"/>
    <mergeCell ref="B102:K102"/>
    <mergeCell ref="L102:T102"/>
    <mergeCell ref="A96:U96"/>
    <mergeCell ref="A97:U97"/>
    <mergeCell ref="A98:U98"/>
    <mergeCell ref="B99:K99"/>
    <mergeCell ref="L99:T99"/>
    <mergeCell ref="A105:T105"/>
    <mergeCell ref="A106:U106"/>
    <mergeCell ref="A107:U107"/>
    <mergeCell ref="B103:K103"/>
    <mergeCell ref="L103:T103"/>
    <mergeCell ref="B104:K104"/>
    <mergeCell ref="L104:T104"/>
    <mergeCell ref="E69:R69"/>
    <mergeCell ref="S69:T69"/>
    <mergeCell ref="B69:D69"/>
    <mergeCell ref="E74:R74"/>
    <mergeCell ref="B74:D74"/>
    <mergeCell ref="S74:T74"/>
    <mergeCell ref="B72:D72"/>
    <mergeCell ref="E72:R72"/>
    <mergeCell ref="S72:T72"/>
    <mergeCell ref="B73:D73"/>
    <mergeCell ref="E73:R73"/>
    <mergeCell ref="S73:T73"/>
    <mergeCell ref="S82:T82"/>
    <mergeCell ref="S83:T83"/>
    <mergeCell ref="B82:D82"/>
    <mergeCell ref="B83:D83"/>
    <mergeCell ref="E75:R75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543"/>
  <sheetViews>
    <sheetView topLeftCell="A19" zoomScale="115" zoomScaleNormal="115" workbookViewId="0">
      <selection activeCell="T93" sqref="T93:AA93"/>
    </sheetView>
  </sheetViews>
  <sheetFormatPr defaultRowHeight="14.25" x14ac:dyDescent="0.2"/>
  <cols>
    <col min="1" max="1" width="7" style="4" customWidth="1"/>
    <col min="2" max="9" width="3.5" style="4" customWidth="1"/>
    <col min="10" max="10" width="6.5" style="4" customWidth="1"/>
    <col min="11" max="12" width="2.125" style="13" customWidth="1"/>
    <col min="13" max="13" width="1.625" style="13" customWidth="1"/>
    <col min="14" max="14" width="2" style="13" customWidth="1"/>
    <col min="15" max="15" width="2.125" style="13" customWidth="1"/>
    <col min="16" max="16" width="1.5" style="13" customWidth="1"/>
    <col min="17" max="17" width="3.875" style="13" customWidth="1"/>
    <col min="18" max="18" width="2.125" style="13" customWidth="1"/>
    <col min="19" max="19" width="3.375" style="14" customWidth="1"/>
    <col min="20" max="21" width="3.375" style="13" customWidth="1"/>
    <col min="22" max="22" width="3.5" style="13" customWidth="1"/>
    <col min="23" max="23" width="2.625" style="13" customWidth="1"/>
    <col min="24" max="24" width="3.375" style="13" customWidth="1"/>
    <col min="25" max="25" width="2.625" style="13" customWidth="1"/>
    <col min="26" max="26" width="3.125" style="13" customWidth="1"/>
    <col min="27" max="27" width="3.75" style="14" hidden="1" customWidth="1"/>
    <col min="28" max="28" width="4.375" style="13" customWidth="1"/>
    <col min="29" max="29" width="3" style="14" customWidth="1"/>
    <col min="30" max="31" width="2.625" style="13" customWidth="1"/>
    <col min="32" max="32" width="2" style="13" customWidth="1"/>
    <col min="33" max="33" width="4.5" style="13" customWidth="1"/>
    <col min="34" max="34" width="3.625" style="14" customWidth="1"/>
    <col min="35" max="37" width="2.625" style="13" customWidth="1"/>
    <col min="38" max="38" width="5.375" style="120" customWidth="1"/>
    <col min="39" max="39" width="3.25" style="14" customWidth="1"/>
    <col min="40" max="42" width="2.625" style="13" customWidth="1"/>
    <col min="43" max="43" width="5.125" style="13" customWidth="1"/>
    <col min="44" max="44" width="3.625" style="14" customWidth="1"/>
    <col min="45" max="47" width="2.625" style="13" customWidth="1"/>
    <col min="48" max="48" width="5" style="13" customWidth="1"/>
    <col min="49" max="49" width="3.625" style="14" customWidth="1"/>
    <col min="50" max="52" width="2.625" style="13" customWidth="1"/>
    <col min="53" max="53" width="5.125" style="13" customWidth="1"/>
    <col min="54" max="54" width="3.75" style="14" customWidth="1"/>
    <col min="55" max="55" width="3.375" style="13" customWidth="1"/>
    <col min="56" max="57" width="2.625" style="13" customWidth="1"/>
    <col min="58" max="58" width="3.875" style="4" customWidth="1"/>
    <col min="59" max="59" width="9.125" style="4" customWidth="1"/>
    <col min="60" max="60" width="3.5" style="4" customWidth="1"/>
    <col min="61" max="61" width="1.625" style="4" customWidth="1"/>
    <col min="62" max="62" width="2.5" style="4" customWidth="1"/>
    <col min="63" max="63" width="1.625" style="4" customWidth="1"/>
    <col min="64" max="64" width="2.25" style="4" customWidth="1"/>
    <col min="65" max="69" width="1.625" style="4" customWidth="1"/>
    <col min="70" max="285" width="8.5" style="4" customWidth="1"/>
    <col min="286" max="286" width="8.25" style="4" customWidth="1"/>
    <col min="287" max="293" width="3.875" style="4" customWidth="1"/>
    <col min="294" max="294" width="7.375" style="4" customWidth="1"/>
    <col min="295" max="295" width="10.5" style="4" customWidth="1"/>
    <col min="296" max="300" width="2" style="4" customWidth="1"/>
    <col min="301" max="301" width="10.75" style="4" hidden="1" customWidth="1"/>
    <col min="302" max="302" width="4.375" style="4" customWidth="1"/>
    <col min="303" max="303" width="3.625" style="4" customWidth="1"/>
    <col min="304" max="304" width="10.75" style="4" hidden="1" customWidth="1"/>
    <col min="305" max="305" width="4.5" style="4" customWidth="1"/>
    <col min="306" max="307" width="4.75" style="4" customWidth="1"/>
    <col min="308" max="312" width="6.25" style="4" customWidth="1"/>
    <col min="313" max="313" width="10.75" style="4" hidden="1" customWidth="1"/>
    <col min="314" max="314" width="4.5" style="4" customWidth="1"/>
    <col min="315" max="322" width="3.875" style="4" customWidth="1"/>
    <col min="323" max="541" width="8.5" style="4" customWidth="1"/>
    <col min="542" max="542" width="8.25" style="4" customWidth="1"/>
    <col min="543" max="549" width="3.875" style="4" customWidth="1"/>
    <col min="550" max="550" width="7.375" style="4" customWidth="1"/>
    <col min="551" max="551" width="10.5" style="4" customWidth="1"/>
    <col min="552" max="556" width="2" style="4" customWidth="1"/>
    <col min="557" max="557" width="10.75" style="4" hidden="1" customWidth="1"/>
    <col min="558" max="558" width="4.375" style="4" customWidth="1"/>
    <col min="559" max="559" width="3.625" style="4" customWidth="1"/>
    <col min="560" max="560" width="10.75" style="4" hidden="1" customWidth="1"/>
    <col min="561" max="561" width="4.5" style="4" customWidth="1"/>
    <col min="562" max="563" width="4.75" style="4" customWidth="1"/>
    <col min="564" max="568" width="6.25" style="4" customWidth="1"/>
    <col min="569" max="569" width="10.75" style="4" hidden="1" customWidth="1"/>
    <col min="570" max="570" width="4.5" style="4" customWidth="1"/>
    <col min="571" max="578" width="3.875" style="4" customWidth="1"/>
    <col min="579" max="797" width="8.5" style="4" customWidth="1"/>
    <col min="798" max="798" width="8.25" style="4" customWidth="1"/>
    <col min="799" max="805" width="3.875" style="4" customWidth="1"/>
    <col min="806" max="806" width="7.375" style="4" customWidth="1"/>
    <col min="807" max="807" width="10.5" style="4" customWidth="1"/>
    <col min="808" max="812" width="2" style="4" customWidth="1"/>
    <col min="813" max="813" width="10.75" style="4" hidden="1" customWidth="1"/>
    <col min="814" max="814" width="4.375" style="4" customWidth="1"/>
    <col min="815" max="815" width="3.625" style="4" customWidth="1"/>
    <col min="816" max="816" width="10.75" style="4" hidden="1" customWidth="1"/>
    <col min="817" max="817" width="4.5" style="4" customWidth="1"/>
    <col min="818" max="819" width="4.75" style="4" customWidth="1"/>
    <col min="820" max="824" width="6.25" style="4" customWidth="1"/>
    <col min="825" max="825" width="10.75" style="4" hidden="1" customWidth="1"/>
    <col min="826" max="826" width="4.5" style="4" customWidth="1"/>
    <col min="827" max="834" width="3.875" style="4" customWidth="1"/>
    <col min="835" max="1024" width="8.5" style="4" customWidth="1"/>
  </cols>
  <sheetData>
    <row r="1" spans="1:58" s="4" customFormat="1" ht="15" customHeight="1" x14ac:dyDescent="0.2">
      <c r="A1" s="514" t="s">
        <v>0</v>
      </c>
      <c r="B1" s="514"/>
      <c r="C1" s="514"/>
      <c r="D1" s="514"/>
      <c r="E1" s="514"/>
      <c r="F1" s="514"/>
      <c r="G1" s="514"/>
      <c r="H1" s="514"/>
      <c r="I1" s="514"/>
      <c r="J1" s="514"/>
      <c r="K1" s="514"/>
      <c r="L1" s="514"/>
      <c r="M1" s="514"/>
      <c r="N1" s="514"/>
      <c r="O1" s="514"/>
      <c r="P1" s="514"/>
      <c r="Q1" s="514"/>
      <c r="R1" s="514"/>
      <c r="S1" s="514"/>
      <c r="T1" s="514"/>
      <c r="U1" s="514"/>
      <c r="V1" s="514"/>
      <c r="W1" s="514"/>
      <c r="X1" s="514"/>
      <c r="Y1" s="514"/>
      <c r="Z1" s="514"/>
      <c r="AA1" s="514"/>
      <c r="AB1" s="514"/>
      <c r="AC1" s="514"/>
      <c r="AD1" s="514"/>
      <c r="AE1" s="514"/>
      <c r="AF1" s="514"/>
      <c r="AG1" s="514"/>
      <c r="AH1" s="514"/>
      <c r="AI1" s="514"/>
      <c r="AJ1" s="514"/>
      <c r="AK1" s="514"/>
      <c r="AL1" s="514"/>
      <c r="AM1" s="514"/>
      <c r="AN1" s="514"/>
      <c r="AO1" s="514"/>
      <c r="AP1" s="514"/>
      <c r="AQ1" s="514"/>
      <c r="AR1" s="514"/>
      <c r="AS1" s="514"/>
      <c r="AT1" s="514"/>
      <c r="AU1" s="514"/>
      <c r="AV1" s="514"/>
      <c r="AW1" s="2"/>
      <c r="AX1" s="3"/>
      <c r="AY1" s="3"/>
      <c r="AZ1" s="3"/>
      <c r="BB1" s="5"/>
    </row>
    <row r="2" spans="1:58" s="6" customFormat="1" ht="16.5" customHeight="1" x14ac:dyDescent="0.2">
      <c r="A2" s="515" t="s">
        <v>1</v>
      </c>
      <c r="B2" s="516" t="s">
        <v>2</v>
      </c>
      <c r="C2" s="516"/>
      <c r="D2" s="516"/>
      <c r="E2" s="516"/>
      <c r="F2" s="516"/>
      <c r="G2" s="516" t="s">
        <v>3</v>
      </c>
      <c r="H2" s="516"/>
      <c r="I2" s="516"/>
      <c r="J2" s="516" t="s">
        <v>4</v>
      </c>
      <c r="K2" s="516"/>
      <c r="L2" s="516"/>
      <c r="M2" s="516"/>
      <c r="N2" s="516"/>
      <c r="O2" s="516" t="s">
        <v>5</v>
      </c>
      <c r="P2" s="516"/>
      <c r="Q2" s="516"/>
      <c r="R2" s="516"/>
      <c r="S2" s="517" t="s">
        <v>6</v>
      </c>
      <c r="T2" s="517"/>
      <c r="U2" s="517"/>
      <c r="V2" s="516" t="s">
        <v>7</v>
      </c>
      <c r="W2" s="516"/>
      <c r="X2" s="516"/>
      <c r="Y2" s="516"/>
      <c r="Z2" s="516"/>
      <c r="AA2" s="516"/>
      <c r="AB2" s="516"/>
      <c r="AC2" s="516"/>
      <c r="AD2" s="516"/>
      <c r="AE2" s="516"/>
      <c r="AF2" s="516"/>
      <c r="AG2" s="516" t="s">
        <v>8</v>
      </c>
      <c r="AH2" s="516"/>
      <c r="AI2" s="516"/>
      <c r="AJ2" s="516"/>
      <c r="AK2" s="516"/>
      <c r="AL2" s="516"/>
      <c r="AM2" s="516"/>
      <c r="AN2" s="516"/>
      <c r="AO2" s="516"/>
      <c r="AP2" s="516"/>
      <c r="AQ2" s="516" t="s">
        <v>9</v>
      </c>
      <c r="AR2" s="516"/>
      <c r="AS2" s="516"/>
      <c r="AT2" s="516"/>
      <c r="AU2" s="516"/>
      <c r="AV2" s="516"/>
      <c r="AW2" s="2"/>
      <c r="AX2" s="3"/>
      <c r="AY2" s="3"/>
      <c r="AZ2" s="3"/>
      <c r="BA2" s="4"/>
      <c r="BB2" s="5"/>
      <c r="BC2" s="4"/>
      <c r="BD2" s="4"/>
      <c r="BE2" s="4"/>
      <c r="BF2" s="4"/>
    </row>
    <row r="3" spans="1:58" s="6" customFormat="1" ht="18" customHeight="1" x14ac:dyDescent="0.2">
      <c r="A3" s="515"/>
      <c r="B3" s="516"/>
      <c r="C3" s="516"/>
      <c r="D3" s="516"/>
      <c r="E3" s="516"/>
      <c r="F3" s="516"/>
      <c r="G3" s="516"/>
      <c r="H3" s="516"/>
      <c r="I3" s="516"/>
      <c r="J3" s="516"/>
      <c r="K3" s="516"/>
      <c r="L3" s="516"/>
      <c r="M3" s="516"/>
      <c r="N3" s="516"/>
      <c r="O3" s="516"/>
      <c r="P3" s="516"/>
      <c r="Q3" s="516"/>
      <c r="R3" s="516"/>
      <c r="S3" s="517"/>
      <c r="T3" s="517"/>
      <c r="U3" s="517"/>
      <c r="V3" s="516"/>
      <c r="W3" s="516"/>
      <c r="X3" s="516"/>
      <c r="Y3" s="516"/>
      <c r="Z3" s="516"/>
      <c r="AA3" s="516"/>
      <c r="AB3" s="516"/>
      <c r="AC3" s="516"/>
      <c r="AD3" s="516"/>
      <c r="AE3" s="516"/>
      <c r="AF3" s="516"/>
      <c r="AG3" s="516"/>
      <c r="AH3" s="516"/>
      <c r="AI3" s="516"/>
      <c r="AJ3" s="516"/>
      <c r="AK3" s="516"/>
      <c r="AL3" s="516"/>
      <c r="AM3" s="516"/>
      <c r="AN3" s="516"/>
      <c r="AO3" s="516"/>
      <c r="AP3" s="516"/>
      <c r="AQ3" s="516"/>
      <c r="AR3" s="516"/>
      <c r="AS3" s="516"/>
      <c r="AT3" s="516"/>
      <c r="AU3" s="516"/>
      <c r="AV3" s="516"/>
      <c r="AW3" s="2"/>
      <c r="AX3" s="3"/>
      <c r="AY3" s="3"/>
      <c r="AZ3" s="3"/>
      <c r="BA3" s="4"/>
      <c r="BB3" s="5"/>
      <c r="BC3" s="4"/>
      <c r="BD3" s="4"/>
      <c r="BE3" s="4"/>
      <c r="BF3" s="4"/>
    </row>
    <row r="4" spans="1:58" s="4" customFormat="1" ht="12.75" customHeight="1" x14ac:dyDescent="0.2">
      <c r="A4" s="7">
        <v>1</v>
      </c>
      <c r="B4" s="511">
        <v>2</v>
      </c>
      <c r="C4" s="511"/>
      <c r="D4" s="511"/>
      <c r="E4" s="511"/>
      <c r="F4" s="511"/>
      <c r="G4" s="512">
        <v>3</v>
      </c>
      <c r="H4" s="512"/>
      <c r="I4" s="512"/>
      <c r="J4" s="512">
        <v>4</v>
      </c>
      <c r="K4" s="512"/>
      <c r="L4" s="512"/>
      <c r="M4" s="512"/>
      <c r="N4" s="512"/>
      <c r="O4" s="512">
        <v>5</v>
      </c>
      <c r="P4" s="512"/>
      <c r="Q4" s="512"/>
      <c r="R4" s="512"/>
      <c r="S4" s="513">
        <v>6</v>
      </c>
      <c r="T4" s="513"/>
      <c r="U4" s="513"/>
      <c r="V4" s="512">
        <v>7</v>
      </c>
      <c r="W4" s="512"/>
      <c r="X4" s="512"/>
      <c r="Y4" s="512"/>
      <c r="Z4" s="512"/>
      <c r="AA4" s="512"/>
      <c r="AB4" s="512"/>
      <c r="AC4" s="512"/>
      <c r="AD4" s="512"/>
      <c r="AE4" s="512"/>
      <c r="AF4" s="512"/>
      <c r="AG4" s="512">
        <v>8</v>
      </c>
      <c r="AH4" s="512"/>
      <c r="AI4" s="512"/>
      <c r="AJ4" s="512"/>
      <c r="AK4" s="512"/>
      <c r="AL4" s="512"/>
      <c r="AM4" s="512"/>
      <c r="AN4" s="512"/>
      <c r="AO4" s="512"/>
      <c r="AP4" s="512"/>
      <c r="AQ4" s="512">
        <v>9</v>
      </c>
      <c r="AR4" s="512"/>
      <c r="AS4" s="512"/>
      <c r="AT4" s="512"/>
      <c r="AU4" s="512"/>
      <c r="AV4" s="512"/>
      <c r="AW4" s="2"/>
      <c r="AX4" s="3"/>
      <c r="AY4" s="3"/>
      <c r="AZ4" s="3"/>
      <c r="BB4" s="5"/>
    </row>
    <row r="5" spans="1:58" s="4" customFormat="1" ht="16.5" customHeight="1" x14ac:dyDescent="0.2">
      <c r="A5" s="10" t="s">
        <v>10</v>
      </c>
      <c r="B5" s="509">
        <f>(AB87+AG87)/36</f>
        <v>39</v>
      </c>
      <c r="C5" s="509"/>
      <c r="D5" s="509"/>
      <c r="E5" s="509"/>
      <c r="F5" s="509"/>
      <c r="G5" s="509">
        <f>(AB88+AG88)/36</f>
        <v>0</v>
      </c>
      <c r="H5" s="509"/>
      <c r="I5" s="509"/>
      <c r="J5" s="509">
        <f>(AB89+AG89)/36</f>
        <v>0</v>
      </c>
      <c r="K5" s="509"/>
      <c r="L5" s="509"/>
      <c r="M5" s="509"/>
      <c r="N5" s="509"/>
      <c r="O5" s="507">
        <v>2</v>
      </c>
      <c r="P5" s="507"/>
      <c r="Q5" s="507"/>
      <c r="R5" s="507"/>
      <c r="S5" s="508"/>
      <c r="T5" s="508"/>
      <c r="U5" s="508"/>
      <c r="V5" s="509">
        <f>(AB92+AG92)/36</f>
        <v>0</v>
      </c>
      <c r="W5" s="509"/>
      <c r="X5" s="509"/>
      <c r="Y5" s="509"/>
      <c r="Z5" s="509"/>
      <c r="AA5" s="509"/>
      <c r="AB5" s="509"/>
      <c r="AC5" s="509"/>
      <c r="AD5" s="509"/>
      <c r="AE5" s="509"/>
      <c r="AF5" s="509"/>
      <c r="AG5" s="510">
        <v>11</v>
      </c>
      <c r="AH5" s="510"/>
      <c r="AI5" s="510"/>
      <c r="AJ5" s="510"/>
      <c r="AK5" s="510"/>
      <c r="AL5" s="510"/>
      <c r="AM5" s="510"/>
      <c r="AN5" s="510"/>
      <c r="AO5" s="510"/>
      <c r="AP5" s="510"/>
      <c r="AQ5" s="509">
        <f>SUM(B5:AL5)</f>
        <v>52</v>
      </c>
      <c r="AR5" s="509"/>
      <c r="AS5" s="509"/>
      <c r="AT5" s="509"/>
      <c r="AU5" s="509"/>
      <c r="AV5" s="509"/>
      <c r="AW5" s="2"/>
      <c r="AX5" s="3"/>
      <c r="AY5" s="3"/>
      <c r="AZ5" s="3"/>
      <c r="BB5" s="5"/>
    </row>
    <row r="6" spans="1:58" s="4" customFormat="1" ht="15.75" customHeight="1" x14ac:dyDescent="0.2">
      <c r="A6" s="10" t="s">
        <v>11</v>
      </c>
      <c r="B6" s="509">
        <f>(AL87+AQ87)/36</f>
        <v>31</v>
      </c>
      <c r="C6" s="509"/>
      <c r="D6" s="509"/>
      <c r="E6" s="509"/>
      <c r="F6" s="509"/>
      <c r="G6" s="509">
        <f>(AL88+AQ88)/36</f>
        <v>5</v>
      </c>
      <c r="H6" s="509"/>
      <c r="I6" s="509"/>
      <c r="J6" s="509">
        <f>(AL89+AQ89)/36</f>
        <v>3</v>
      </c>
      <c r="K6" s="509"/>
      <c r="L6" s="509"/>
      <c r="M6" s="509"/>
      <c r="N6" s="509"/>
      <c r="O6" s="507">
        <f>(AL90+AQ90)/36</f>
        <v>1.3333333333333333</v>
      </c>
      <c r="P6" s="507"/>
      <c r="Q6" s="507"/>
      <c r="R6" s="507"/>
      <c r="S6" s="508">
        <f>(AL91+AQ91)/36</f>
        <v>0.66666666666666663</v>
      </c>
      <c r="T6" s="508"/>
      <c r="U6" s="508"/>
      <c r="V6" s="509">
        <f>(AL92+AQ92)/36</f>
        <v>0</v>
      </c>
      <c r="W6" s="509"/>
      <c r="X6" s="509"/>
      <c r="Y6" s="509"/>
      <c r="Z6" s="509"/>
      <c r="AA6" s="509"/>
      <c r="AB6" s="509"/>
      <c r="AC6" s="509"/>
      <c r="AD6" s="509"/>
      <c r="AE6" s="509"/>
      <c r="AF6" s="509"/>
      <c r="AG6" s="510">
        <v>11</v>
      </c>
      <c r="AH6" s="510"/>
      <c r="AI6" s="510"/>
      <c r="AJ6" s="510"/>
      <c r="AK6" s="510"/>
      <c r="AL6" s="510"/>
      <c r="AM6" s="510"/>
      <c r="AN6" s="510"/>
      <c r="AO6" s="510"/>
      <c r="AP6" s="510"/>
      <c r="AQ6" s="509">
        <f>SUM(B6:AL6)</f>
        <v>52</v>
      </c>
      <c r="AR6" s="509"/>
      <c r="AS6" s="509"/>
      <c r="AT6" s="509"/>
      <c r="AU6" s="509"/>
      <c r="AV6" s="509"/>
      <c r="AW6" s="2"/>
      <c r="AX6" s="3"/>
      <c r="AY6" s="3"/>
      <c r="AZ6" s="3"/>
      <c r="BB6" s="5"/>
    </row>
    <row r="7" spans="1:58" s="4" customFormat="1" ht="14.25" customHeight="1" x14ac:dyDescent="0.2">
      <c r="A7" s="10" t="s">
        <v>12</v>
      </c>
      <c r="B7" s="509">
        <f>(AV87+BA87)/36</f>
        <v>17</v>
      </c>
      <c r="C7" s="509"/>
      <c r="D7" s="509"/>
      <c r="E7" s="509"/>
      <c r="F7" s="509"/>
      <c r="G7" s="509">
        <f>(AV88+BA88)/36</f>
        <v>7</v>
      </c>
      <c r="H7" s="509"/>
      <c r="I7" s="509"/>
      <c r="J7" s="509">
        <f>(AV89+BA89)/36</f>
        <v>10</v>
      </c>
      <c r="K7" s="509"/>
      <c r="L7" s="509"/>
      <c r="M7" s="509"/>
      <c r="N7" s="509"/>
      <c r="O7" s="507">
        <f>(AV90+BA90)/36</f>
        <v>1</v>
      </c>
      <c r="P7" s="507"/>
      <c r="Q7" s="507"/>
      <c r="R7" s="507"/>
      <c r="S7" s="508">
        <f>(AV91+BA91)/36</f>
        <v>0</v>
      </c>
      <c r="T7" s="508"/>
      <c r="U7" s="508"/>
      <c r="V7" s="509">
        <f>(AV92+BA92)/36</f>
        <v>6</v>
      </c>
      <c r="W7" s="509"/>
      <c r="X7" s="509"/>
      <c r="Y7" s="509"/>
      <c r="Z7" s="509"/>
      <c r="AA7" s="509"/>
      <c r="AB7" s="509"/>
      <c r="AC7" s="509"/>
      <c r="AD7" s="509"/>
      <c r="AE7" s="509"/>
      <c r="AF7" s="509"/>
      <c r="AG7" s="510">
        <v>2</v>
      </c>
      <c r="AH7" s="510"/>
      <c r="AI7" s="510"/>
      <c r="AJ7" s="510"/>
      <c r="AK7" s="510"/>
      <c r="AL7" s="510"/>
      <c r="AM7" s="510"/>
      <c r="AN7" s="510"/>
      <c r="AO7" s="510"/>
      <c r="AP7" s="510"/>
      <c r="AQ7" s="509">
        <f>SUM(B7:AL7)</f>
        <v>43</v>
      </c>
      <c r="AR7" s="509"/>
      <c r="AS7" s="509"/>
      <c r="AT7" s="509"/>
      <c r="AU7" s="509"/>
      <c r="AV7" s="509"/>
      <c r="AW7" s="2"/>
      <c r="AX7" s="3"/>
      <c r="AY7" s="3"/>
      <c r="AZ7" s="3"/>
      <c r="BB7" s="5"/>
    </row>
    <row r="8" spans="1:58" s="4" customFormat="1" ht="15.75" customHeight="1" x14ac:dyDescent="0.2">
      <c r="A8" s="10" t="s">
        <v>9</v>
      </c>
      <c r="B8" s="524">
        <f>SUM(B5:F7)</f>
        <v>87</v>
      </c>
      <c r="C8" s="524"/>
      <c r="D8" s="524"/>
      <c r="E8" s="524"/>
      <c r="F8" s="524"/>
      <c r="G8" s="518">
        <f>SUM(G5:I7)</f>
        <v>12</v>
      </c>
      <c r="H8" s="518"/>
      <c r="I8" s="518"/>
      <c r="J8" s="518">
        <f>SUM(J5:N7)</f>
        <v>13</v>
      </c>
      <c r="K8" s="518"/>
      <c r="L8" s="518"/>
      <c r="M8" s="518"/>
      <c r="N8" s="518"/>
      <c r="O8" s="525">
        <f>O5+O6+O7</f>
        <v>4.333333333333333</v>
      </c>
      <c r="P8" s="525"/>
      <c r="Q8" s="525"/>
      <c r="R8" s="525"/>
      <c r="S8" s="526">
        <f>S5+S6+S7</f>
        <v>0.66666666666666663</v>
      </c>
      <c r="T8" s="526"/>
      <c r="U8" s="526"/>
      <c r="V8" s="518">
        <f>SUM(V5:AB7)</f>
        <v>6</v>
      </c>
      <c r="W8" s="518"/>
      <c r="X8" s="518"/>
      <c r="Y8" s="518"/>
      <c r="Z8" s="518"/>
      <c r="AA8" s="518"/>
      <c r="AB8" s="518"/>
      <c r="AC8" s="518"/>
      <c r="AD8" s="518"/>
      <c r="AE8" s="518"/>
      <c r="AF8" s="518"/>
      <c r="AG8" s="518">
        <f>SUM(AG5:AL7)</f>
        <v>24</v>
      </c>
      <c r="AH8" s="518"/>
      <c r="AI8" s="518"/>
      <c r="AJ8" s="518"/>
      <c r="AK8" s="518"/>
      <c r="AL8" s="518"/>
      <c r="AM8" s="518"/>
      <c r="AN8" s="518"/>
      <c r="AO8" s="518"/>
      <c r="AP8" s="518"/>
      <c r="AQ8" s="518">
        <f>SUM(AQ5:AV7)</f>
        <v>147</v>
      </c>
      <c r="AR8" s="518"/>
      <c r="AS8" s="518"/>
      <c r="AT8" s="518"/>
      <c r="AU8" s="518"/>
      <c r="AV8" s="518"/>
      <c r="AW8" s="2"/>
      <c r="AX8" s="3"/>
      <c r="AY8" s="3"/>
      <c r="AZ8" s="3"/>
      <c r="BB8" s="5"/>
    </row>
    <row r="9" spans="1:58" ht="13.5" customHeight="1" x14ac:dyDescent="0.2">
      <c r="A9" s="11" t="s">
        <v>13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2"/>
      <c r="AS9" s="1"/>
      <c r="AT9" s="1"/>
      <c r="AU9" s="1"/>
    </row>
    <row r="10" spans="1:58" ht="21.75" customHeight="1" x14ac:dyDescent="0.2">
      <c r="A10" s="519" t="s">
        <v>14</v>
      </c>
      <c r="B10" s="520" t="s">
        <v>15</v>
      </c>
      <c r="C10" s="520"/>
      <c r="D10" s="520"/>
      <c r="E10" s="520"/>
      <c r="F10" s="520"/>
      <c r="G10" s="520"/>
      <c r="H10" s="520"/>
      <c r="I10" s="520"/>
      <c r="J10" s="520"/>
      <c r="K10" s="519" t="s">
        <v>16</v>
      </c>
      <c r="L10" s="519"/>
      <c r="M10" s="519"/>
      <c r="N10" s="519"/>
      <c r="O10" s="519"/>
      <c r="P10" s="519"/>
      <c r="Q10" s="521" t="s">
        <v>17</v>
      </c>
      <c r="R10" s="521"/>
      <c r="S10" s="521"/>
      <c r="T10" s="521"/>
      <c r="U10" s="521"/>
      <c r="V10" s="521"/>
      <c r="W10" s="521"/>
      <c r="X10" s="521"/>
      <c r="Y10" s="521"/>
      <c r="Z10" s="521"/>
      <c r="AA10" s="521"/>
      <c r="AB10" s="515" t="s">
        <v>18</v>
      </c>
      <c r="AC10" s="515"/>
      <c r="AD10" s="515"/>
      <c r="AE10" s="515"/>
      <c r="AF10" s="515"/>
      <c r="AG10" s="515"/>
      <c r="AH10" s="515"/>
      <c r="AI10" s="515"/>
      <c r="AJ10" s="515"/>
      <c r="AK10" s="515"/>
      <c r="AL10" s="515"/>
      <c r="AM10" s="515"/>
      <c r="AN10" s="515"/>
      <c r="AO10" s="515"/>
      <c r="AP10" s="515"/>
      <c r="AQ10" s="515"/>
      <c r="AR10" s="515"/>
      <c r="AS10" s="515"/>
      <c r="AT10" s="515"/>
      <c r="AU10" s="515"/>
      <c r="AV10" s="515"/>
      <c r="AW10" s="515"/>
      <c r="AX10" s="515"/>
      <c r="AY10" s="515"/>
      <c r="AZ10" s="515"/>
      <c r="BA10" s="515"/>
      <c r="BB10" s="515"/>
      <c r="BC10" s="515"/>
      <c r="BD10" s="515"/>
      <c r="BE10" s="515"/>
    </row>
    <row r="11" spans="1:58" ht="33" customHeight="1" x14ac:dyDescent="0.2">
      <c r="A11" s="519"/>
      <c r="B11" s="520"/>
      <c r="C11" s="520"/>
      <c r="D11" s="520"/>
      <c r="E11" s="520"/>
      <c r="F11" s="520"/>
      <c r="G11" s="520"/>
      <c r="H11" s="520"/>
      <c r="I11" s="520"/>
      <c r="J11" s="520"/>
      <c r="K11" s="519"/>
      <c r="L11" s="519"/>
      <c r="M11" s="519"/>
      <c r="N11" s="519"/>
      <c r="O11" s="519"/>
      <c r="P11" s="519"/>
      <c r="Q11" s="522" t="s">
        <v>19</v>
      </c>
      <c r="R11" s="522" t="s">
        <v>20</v>
      </c>
      <c r="S11" s="523" t="s">
        <v>5</v>
      </c>
      <c r="T11" s="542" t="s">
        <v>21</v>
      </c>
      <c r="U11" s="532" t="s">
        <v>22</v>
      </c>
      <c r="V11" s="532"/>
      <c r="W11" s="532"/>
      <c r="X11" s="532"/>
      <c r="Y11" s="532"/>
      <c r="Z11" s="532"/>
      <c r="AA11" s="532"/>
      <c r="AB11" s="512" t="s">
        <v>10</v>
      </c>
      <c r="AC11" s="512"/>
      <c r="AD11" s="512"/>
      <c r="AE11" s="512"/>
      <c r="AF11" s="512"/>
      <c r="AG11" s="512"/>
      <c r="AH11" s="512"/>
      <c r="AI11" s="512"/>
      <c r="AJ11" s="512"/>
      <c r="AK11" s="512"/>
      <c r="AL11" s="543" t="s">
        <v>11</v>
      </c>
      <c r="AM11" s="543"/>
      <c r="AN11" s="543"/>
      <c r="AO11" s="543"/>
      <c r="AP11" s="543"/>
      <c r="AQ11" s="543"/>
      <c r="AR11" s="543"/>
      <c r="AS11" s="543"/>
      <c r="AT11" s="543"/>
      <c r="AU11" s="543"/>
      <c r="AV11" s="512" t="s">
        <v>12</v>
      </c>
      <c r="AW11" s="512"/>
      <c r="AX11" s="512"/>
      <c r="AY11" s="512"/>
      <c r="AZ11" s="512"/>
      <c r="BA11" s="512"/>
      <c r="BB11" s="512"/>
      <c r="BC11" s="512"/>
      <c r="BD11" s="512"/>
      <c r="BE11" s="512"/>
    </row>
    <row r="12" spans="1:58" ht="30.75" customHeight="1" x14ac:dyDescent="0.2">
      <c r="A12" s="519"/>
      <c r="B12" s="520"/>
      <c r="C12" s="520"/>
      <c r="D12" s="520"/>
      <c r="E12" s="520"/>
      <c r="F12" s="520"/>
      <c r="G12" s="520"/>
      <c r="H12" s="520"/>
      <c r="I12" s="520"/>
      <c r="J12" s="520"/>
      <c r="K12" s="519"/>
      <c r="L12" s="519"/>
      <c r="M12" s="519"/>
      <c r="N12" s="519"/>
      <c r="O12" s="519"/>
      <c r="P12" s="519"/>
      <c r="Q12" s="522"/>
      <c r="R12" s="522"/>
      <c r="S12" s="523"/>
      <c r="T12" s="542"/>
      <c r="U12" s="532" t="s">
        <v>23</v>
      </c>
      <c r="V12" s="532"/>
      <c r="W12" s="532"/>
      <c r="X12" s="532"/>
      <c r="Y12" s="532"/>
      <c r="Z12" s="529" t="s">
        <v>157</v>
      </c>
      <c r="AA12" s="528" t="s">
        <v>24</v>
      </c>
      <c r="AB12" s="531" t="s">
        <v>25</v>
      </c>
      <c r="AC12" s="537" t="s">
        <v>26</v>
      </c>
      <c r="AD12" s="537"/>
      <c r="AE12" s="537"/>
      <c r="AF12" s="537"/>
      <c r="AG12" s="544" t="s">
        <v>185</v>
      </c>
      <c r="AH12" s="527" t="s">
        <v>26</v>
      </c>
      <c r="AI12" s="527"/>
      <c r="AJ12" s="527"/>
      <c r="AK12" s="527"/>
      <c r="AL12" s="545" t="s">
        <v>27</v>
      </c>
      <c r="AM12" s="537" t="s">
        <v>26</v>
      </c>
      <c r="AN12" s="537"/>
      <c r="AO12" s="537"/>
      <c r="AP12" s="537"/>
      <c r="AQ12" s="544" t="s">
        <v>28</v>
      </c>
      <c r="AR12" s="527" t="s">
        <v>26</v>
      </c>
      <c r="AS12" s="527"/>
      <c r="AT12" s="527"/>
      <c r="AU12" s="527"/>
      <c r="AV12" s="531" t="s">
        <v>29</v>
      </c>
      <c r="AW12" s="527" t="s">
        <v>26</v>
      </c>
      <c r="AX12" s="527"/>
      <c r="AY12" s="527"/>
      <c r="AZ12" s="527"/>
      <c r="BA12" s="531" t="s">
        <v>30</v>
      </c>
      <c r="BB12" s="537" t="s">
        <v>26</v>
      </c>
      <c r="BC12" s="537"/>
      <c r="BD12" s="537"/>
      <c r="BE12" s="537"/>
    </row>
    <row r="13" spans="1:58" ht="12.75" customHeight="1" x14ac:dyDescent="0.2">
      <c r="A13" s="519"/>
      <c r="B13" s="520"/>
      <c r="C13" s="520"/>
      <c r="D13" s="520"/>
      <c r="E13" s="520"/>
      <c r="F13" s="520"/>
      <c r="G13" s="520"/>
      <c r="H13" s="520"/>
      <c r="I13" s="520"/>
      <c r="J13" s="520"/>
      <c r="K13" s="519"/>
      <c r="L13" s="519"/>
      <c r="M13" s="519"/>
      <c r="N13" s="519"/>
      <c r="O13" s="519"/>
      <c r="P13" s="519"/>
      <c r="Q13" s="522"/>
      <c r="R13" s="522"/>
      <c r="S13" s="523"/>
      <c r="T13" s="542"/>
      <c r="U13" s="519" t="s">
        <v>31</v>
      </c>
      <c r="V13" s="532" t="s">
        <v>26</v>
      </c>
      <c r="W13" s="532"/>
      <c r="X13" s="532"/>
      <c r="Y13" s="532"/>
      <c r="Z13" s="529"/>
      <c r="AA13" s="528"/>
      <c r="AB13" s="531"/>
      <c r="AC13" s="528" t="s">
        <v>5</v>
      </c>
      <c r="AD13" s="529" t="s">
        <v>32</v>
      </c>
      <c r="AE13" s="529" t="s">
        <v>33</v>
      </c>
      <c r="AF13" s="529" t="s">
        <v>34</v>
      </c>
      <c r="AG13" s="544"/>
      <c r="AH13" s="528" t="s">
        <v>5</v>
      </c>
      <c r="AI13" s="529" t="s">
        <v>32</v>
      </c>
      <c r="AJ13" s="529" t="s">
        <v>33</v>
      </c>
      <c r="AK13" s="530" t="s">
        <v>34</v>
      </c>
      <c r="AL13" s="545"/>
      <c r="AM13" s="528" t="s">
        <v>5</v>
      </c>
      <c r="AN13" s="529" t="s">
        <v>32</v>
      </c>
      <c r="AO13" s="529" t="s">
        <v>33</v>
      </c>
      <c r="AP13" s="529" t="s">
        <v>34</v>
      </c>
      <c r="AQ13" s="544"/>
      <c r="AR13" s="528" t="s">
        <v>5</v>
      </c>
      <c r="AS13" s="529" t="s">
        <v>32</v>
      </c>
      <c r="AT13" s="529" t="s">
        <v>33</v>
      </c>
      <c r="AU13" s="530" t="s">
        <v>34</v>
      </c>
      <c r="AV13" s="531"/>
      <c r="AW13" s="528" t="s">
        <v>5</v>
      </c>
      <c r="AX13" s="529" t="s">
        <v>32</v>
      </c>
      <c r="AY13" s="529" t="s">
        <v>33</v>
      </c>
      <c r="AZ13" s="530" t="s">
        <v>34</v>
      </c>
      <c r="BA13" s="531"/>
      <c r="BB13" s="528" t="s">
        <v>5</v>
      </c>
      <c r="BC13" s="529" t="s">
        <v>32</v>
      </c>
      <c r="BD13" s="529" t="s">
        <v>33</v>
      </c>
      <c r="BE13" s="529" t="s">
        <v>34</v>
      </c>
    </row>
    <row r="14" spans="1:58" ht="84.75" customHeight="1" x14ac:dyDescent="0.2">
      <c r="A14" s="519"/>
      <c r="B14" s="520"/>
      <c r="C14" s="520"/>
      <c r="D14" s="520"/>
      <c r="E14" s="520"/>
      <c r="F14" s="520"/>
      <c r="G14" s="520"/>
      <c r="H14" s="520"/>
      <c r="I14" s="520"/>
      <c r="J14" s="520"/>
      <c r="K14" s="519"/>
      <c r="L14" s="519"/>
      <c r="M14" s="519"/>
      <c r="N14" s="519"/>
      <c r="O14" s="519"/>
      <c r="P14" s="519"/>
      <c r="Q14" s="522"/>
      <c r="R14" s="522"/>
      <c r="S14" s="523"/>
      <c r="T14" s="542"/>
      <c r="U14" s="519"/>
      <c r="V14" s="16" t="s">
        <v>35</v>
      </c>
      <c r="W14" s="16" t="s">
        <v>36</v>
      </c>
      <c r="X14" s="16" t="s">
        <v>37</v>
      </c>
      <c r="Y14" s="16" t="s">
        <v>38</v>
      </c>
      <c r="Z14" s="529"/>
      <c r="AA14" s="528"/>
      <c r="AB14" s="531"/>
      <c r="AC14" s="528"/>
      <c r="AD14" s="529"/>
      <c r="AE14" s="529"/>
      <c r="AF14" s="529"/>
      <c r="AG14" s="544"/>
      <c r="AH14" s="528"/>
      <c r="AI14" s="529"/>
      <c r="AJ14" s="529"/>
      <c r="AK14" s="530"/>
      <c r="AL14" s="545"/>
      <c r="AM14" s="528"/>
      <c r="AN14" s="529"/>
      <c r="AO14" s="529"/>
      <c r="AP14" s="529"/>
      <c r="AQ14" s="544"/>
      <c r="AR14" s="528"/>
      <c r="AS14" s="529"/>
      <c r="AT14" s="529"/>
      <c r="AU14" s="530"/>
      <c r="AV14" s="531"/>
      <c r="AW14" s="528"/>
      <c r="AX14" s="529"/>
      <c r="AY14" s="529"/>
      <c r="AZ14" s="530"/>
      <c r="BA14" s="531"/>
      <c r="BB14" s="528"/>
      <c r="BC14" s="529"/>
      <c r="BD14" s="529"/>
      <c r="BE14" s="529"/>
    </row>
    <row r="15" spans="1:58" ht="11.25" customHeight="1" x14ac:dyDescent="0.2">
      <c r="A15" s="519"/>
      <c r="B15" s="520"/>
      <c r="C15" s="520"/>
      <c r="D15" s="520"/>
      <c r="E15" s="520"/>
      <c r="F15" s="520"/>
      <c r="G15" s="520"/>
      <c r="H15" s="520"/>
      <c r="I15" s="520"/>
      <c r="J15" s="520"/>
      <c r="K15" s="9">
        <v>1</v>
      </c>
      <c r="L15" s="9">
        <v>2</v>
      </c>
      <c r="M15" s="9">
        <v>3</v>
      </c>
      <c r="N15" s="9">
        <v>4</v>
      </c>
      <c r="O15" s="9">
        <v>5</v>
      </c>
      <c r="P15" s="9">
        <v>6</v>
      </c>
      <c r="Q15" s="17"/>
      <c r="R15" s="17"/>
      <c r="S15" s="18"/>
      <c r="T15" s="19"/>
      <c r="U15" s="20"/>
      <c r="V15" s="21"/>
      <c r="W15" s="21"/>
      <c r="X15" s="21"/>
      <c r="Y15" s="21"/>
      <c r="Z15" s="21"/>
      <c r="AA15" s="22"/>
      <c r="AB15" s="23">
        <v>16.5</v>
      </c>
      <c r="AC15" s="24"/>
      <c r="AD15" s="25"/>
      <c r="AE15" s="25"/>
      <c r="AF15" s="25"/>
      <c r="AG15" s="26">
        <v>22.5</v>
      </c>
      <c r="AH15" s="24"/>
      <c r="AI15" s="25"/>
      <c r="AJ15" s="25"/>
      <c r="AK15" s="27"/>
      <c r="AL15" s="23">
        <v>16</v>
      </c>
      <c r="AM15" s="24"/>
      <c r="AN15" s="25"/>
      <c r="AO15" s="25"/>
      <c r="AP15" s="25"/>
      <c r="AQ15" s="28">
        <v>23</v>
      </c>
      <c r="AR15" s="24"/>
      <c r="AS15" s="25"/>
      <c r="AT15" s="25"/>
      <c r="AU15" s="27"/>
      <c r="AV15" s="23">
        <v>17</v>
      </c>
      <c r="AW15" s="24"/>
      <c r="AX15" s="25"/>
      <c r="AY15" s="25"/>
      <c r="AZ15" s="27"/>
      <c r="BA15" s="23">
        <v>23</v>
      </c>
      <c r="BB15" s="24"/>
      <c r="BC15" s="25"/>
      <c r="BD15" s="25"/>
      <c r="BE15" s="25"/>
      <c r="BF15" s="29"/>
    </row>
    <row r="16" spans="1:58" s="13" customFormat="1" ht="10.5" x14ac:dyDescent="0.2">
      <c r="A16" s="30">
        <v>1</v>
      </c>
      <c r="B16" s="535">
        <v>2</v>
      </c>
      <c r="C16" s="535"/>
      <c r="D16" s="535"/>
      <c r="E16" s="535"/>
      <c r="F16" s="535"/>
      <c r="G16" s="535"/>
      <c r="H16" s="535"/>
      <c r="I16" s="535"/>
      <c r="J16" s="535"/>
      <c r="K16" s="536">
        <v>3</v>
      </c>
      <c r="L16" s="536"/>
      <c r="M16" s="536"/>
      <c r="N16" s="536"/>
      <c r="O16" s="536"/>
      <c r="P16" s="536"/>
      <c r="Q16" s="31">
        <v>4</v>
      </c>
      <c r="R16" s="31">
        <v>5</v>
      </c>
      <c r="S16" s="32">
        <v>6</v>
      </c>
      <c r="T16" s="30">
        <v>7</v>
      </c>
      <c r="U16" s="30">
        <v>8</v>
      </c>
      <c r="V16" s="30">
        <v>9</v>
      </c>
      <c r="W16" s="30">
        <v>10</v>
      </c>
      <c r="X16" s="30">
        <v>11</v>
      </c>
      <c r="Y16" s="30">
        <v>12</v>
      </c>
      <c r="Z16" s="30">
        <v>13</v>
      </c>
      <c r="AA16" s="32">
        <v>12</v>
      </c>
      <c r="AB16" s="30">
        <v>14</v>
      </c>
      <c r="AC16" s="32"/>
      <c r="AD16" s="30"/>
      <c r="AE16" s="30"/>
      <c r="AF16" s="30"/>
      <c r="AG16" s="31">
        <v>15</v>
      </c>
      <c r="AH16" s="32"/>
      <c r="AI16" s="30"/>
      <c r="AJ16" s="30"/>
      <c r="AK16" s="33"/>
      <c r="AL16" s="34">
        <v>16</v>
      </c>
      <c r="AM16" s="32"/>
      <c r="AN16" s="30"/>
      <c r="AO16" s="30"/>
      <c r="AP16" s="30"/>
      <c r="AQ16" s="31">
        <v>17</v>
      </c>
      <c r="AR16" s="32"/>
      <c r="AS16" s="30"/>
      <c r="AT16" s="30"/>
      <c r="AU16" s="33"/>
      <c r="AV16" s="30">
        <v>18</v>
      </c>
      <c r="AW16" s="32"/>
      <c r="AX16" s="30"/>
      <c r="AY16" s="30"/>
      <c r="AZ16" s="33"/>
      <c r="BA16" s="30">
        <v>19</v>
      </c>
      <c r="BB16" s="32"/>
      <c r="BC16" s="30"/>
      <c r="BD16" s="30"/>
      <c r="BE16" s="30"/>
    </row>
    <row r="17" spans="1:70" s="42" customFormat="1" ht="10.5" customHeight="1" x14ac:dyDescent="0.2">
      <c r="A17" s="35" t="s">
        <v>159</v>
      </c>
      <c r="B17" s="533" t="s">
        <v>39</v>
      </c>
      <c r="C17" s="533"/>
      <c r="D17" s="533"/>
      <c r="E17" s="533"/>
      <c r="F17" s="533"/>
      <c r="G17" s="533"/>
      <c r="H17" s="533"/>
      <c r="I17" s="533"/>
      <c r="J17" s="533"/>
      <c r="K17" s="534"/>
      <c r="L17" s="534"/>
      <c r="M17" s="534"/>
      <c r="N17" s="534"/>
      <c r="O17" s="534"/>
      <c r="P17" s="534"/>
      <c r="Q17" s="36">
        <f>SUM(Q20:Q34)</f>
        <v>1476</v>
      </c>
      <c r="R17" s="36">
        <f>SUM(R20:R34)</f>
        <v>48</v>
      </c>
      <c r="S17" s="38">
        <f>S18</f>
        <v>24</v>
      </c>
      <c r="T17" s="37">
        <f t="shared" ref="T17:BE17" si="0">SUM(T20:T34)</f>
        <v>0</v>
      </c>
      <c r="U17" s="38">
        <f t="shared" si="0"/>
        <v>1404</v>
      </c>
      <c r="V17" s="38">
        <f t="shared" si="0"/>
        <v>829</v>
      </c>
      <c r="W17" s="38">
        <f t="shared" si="0"/>
        <v>22</v>
      </c>
      <c r="X17" s="38">
        <f t="shared" si="0"/>
        <v>553</v>
      </c>
      <c r="Y17" s="38">
        <f t="shared" si="0"/>
        <v>0</v>
      </c>
      <c r="Z17" s="38">
        <f t="shared" si="0"/>
        <v>0</v>
      </c>
      <c r="AA17" s="39">
        <f t="shared" si="0"/>
        <v>0</v>
      </c>
      <c r="AB17" s="38">
        <f t="shared" si="0"/>
        <v>578</v>
      </c>
      <c r="AC17" s="39">
        <f t="shared" si="0"/>
        <v>6</v>
      </c>
      <c r="AD17" s="38">
        <f t="shared" si="0"/>
        <v>578</v>
      </c>
      <c r="AE17" s="38">
        <f t="shared" si="0"/>
        <v>0</v>
      </c>
      <c r="AF17" s="38">
        <f t="shared" si="0"/>
        <v>0</v>
      </c>
      <c r="AG17" s="40">
        <f t="shared" si="0"/>
        <v>826</v>
      </c>
      <c r="AH17" s="39">
        <f t="shared" si="0"/>
        <v>18</v>
      </c>
      <c r="AI17" s="38">
        <f t="shared" si="0"/>
        <v>826</v>
      </c>
      <c r="AJ17" s="38">
        <f t="shared" si="0"/>
        <v>0</v>
      </c>
      <c r="AK17" s="41">
        <f t="shared" si="0"/>
        <v>0</v>
      </c>
      <c r="AL17" s="38">
        <f t="shared" si="0"/>
        <v>0</v>
      </c>
      <c r="AM17" s="39">
        <f t="shared" si="0"/>
        <v>0</v>
      </c>
      <c r="AN17" s="38">
        <f t="shared" si="0"/>
        <v>0</v>
      </c>
      <c r="AO17" s="38">
        <f t="shared" si="0"/>
        <v>0</v>
      </c>
      <c r="AP17" s="38">
        <f t="shared" si="0"/>
        <v>0</v>
      </c>
      <c r="AQ17" s="40">
        <f t="shared" si="0"/>
        <v>0</v>
      </c>
      <c r="AR17" s="39">
        <f t="shared" si="0"/>
        <v>0</v>
      </c>
      <c r="AS17" s="38">
        <f t="shared" si="0"/>
        <v>0</v>
      </c>
      <c r="AT17" s="38">
        <f t="shared" si="0"/>
        <v>0</v>
      </c>
      <c r="AU17" s="41">
        <f t="shared" si="0"/>
        <v>0</v>
      </c>
      <c r="AV17" s="38">
        <f t="shared" si="0"/>
        <v>0</v>
      </c>
      <c r="AW17" s="39">
        <f t="shared" si="0"/>
        <v>0</v>
      </c>
      <c r="AX17" s="38">
        <f t="shared" si="0"/>
        <v>0</v>
      </c>
      <c r="AY17" s="38">
        <f t="shared" si="0"/>
        <v>0</v>
      </c>
      <c r="AZ17" s="41">
        <f t="shared" si="0"/>
        <v>0</v>
      </c>
      <c r="BA17" s="38">
        <f t="shared" si="0"/>
        <v>0</v>
      </c>
      <c r="BB17" s="39">
        <f t="shared" si="0"/>
        <v>0</v>
      </c>
      <c r="BC17" s="38">
        <f t="shared" si="0"/>
        <v>0</v>
      </c>
      <c r="BD17" s="38">
        <f t="shared" si="0"/>
        <v>0</v>
      </c>
      <c r="BE17" s="38">
        <f t="shared" si="0"/>
        <v>0</v>
      </c>
    </row>
    <row r="18" spans="1:70" s="42" customFormat="1" ht="10.5" customHeight="1" x14ac:dyDescent="0.2">
      <c r="A18" s="43"/>
      <c r="B18" s="538" t="s">
        <v>5</v>
      </c>
      <c r="C18" s="538"/>
      <c r="D18" s="538"/>
      <c r="E18" s="538"/>
      <c r="F18" s="538"/>
      <c r="G18" s="538"/>
      <c r="H18" s="538"/>
      <c r="I18" s="538"/>
      <c r="J18" s="538"/>
      <c r="K18" s="539"/>
      <c r="L18" s="539"/>
      <c r="M18" s="539"/>
      <c r="N18" s="539"/>
      <c r="O18" s="539"/>
      <c r="P18" s="539"/>
      <c r="Q18" s="45"/>
      <c r="R18" s="45"/>
      <c r="S18" s="46">
        <f>SUM(S20:S34)</f>
        <v>24</v>
      </c>
      <c r="T18" s="47"/>
      <c r="U18" s="46"/>
      <c r="V18" s="46"/>
      <c r="W18" s="46"/>
      <c r="X18" s="46"/>
      <c r="Y18" s="46"/>
      <c r="Z18" s="46"/>
      <c r="AA18" s="48"/>
      <c r="AB18" s="46"/>
      <c r="AC18" s="48"/>
      <c r="AD18" s="46"/>
      <c r="AE18" s="46"/>
      <c r="AF18" s="46"/>
      <c r="AG18" s="45"/>
      <c r="AH18" s="48"/>
      <c r="AI18" s="46"/>
      <c r="AJ18" s="46"/>
      <c r="AK18" s="49"/>
      <c r="AL18" s="46"/>
      <c r="AM18" s="48"/>
      <c r="AN18" s="46"/>
      <c r="AO18" s="46"/>
      <c r="AP18" s="46"/>
      <c r="AQ18" s="45"/>
      <c r="AR18" s="48"/>
      <c r="AS18" s="46"/>
      <c r="AT18" s="46"/>
      <c r="AU18" s="49"/>
      <c r="AV18" s="46"/>
      <c r="AW18" s="48"/>
      <c r="AX18" s="46"/>
      <c r="AY18" s="46"/>
      <c r="AZ18" s="49"/>
      <c r="BA18" s="46"/>
      <c r="BB18" s="48"/>
      <c r="BC18" s="46"/>
      <c r="BD18" s="46"/>
      <c r="BE18" s="46"/>
    </row>
    <row r="19" spans="1:70" s="42" customFormat="1" ht="10.5" customHeight="1" x14ac:dyDescent="0.2">
      <c r="A19" s="50"/>
      <c r="B19" s="540" t="s">
        <v>40</v>
      </c>
      <c r="C19" s="540"/>
      <c r="D19" s="540"/>
      <c r="E19" s="540"/>
      <c r="F19" s="540"/>
      <c r="G19" s="540"/>
      <c r="H19" s="540"/>
      <c r="I19" s="540"/>
      <c r="J19" s="540"/>
      <c r="K19" s="51"/>
      <c r="L19" s="51"/>
      <c r="M19" s="51"/>
      <c r="N19" s="51"/>
      <c r="O19" s="51"/>
      <c r="P19" s="51"/>
      <c r="Q19" s="145"/>
      <c r="R19" s="145"/>
      <c r="S19" s="146"/>
      <c r="T19" s="147"/>
      <c r="U19" s="148"/>
      <c r="V19" s="148"/>
      <c r="W19" s="148"/>
      <c r="X19" s="148"/>
      <c r="Y19" s="148"/>
      <c r="Z19" s="148"/>
      <c r="AA19" s="149"/>
      <c r="AB19" s="148"/>
      <c r="AC19" s="149"/>
      <c r="AD19" s="148"/>
      <c r="AE19" s="148"/>
      <c r="AF19" s="148"/>
      <c r="AG19" s="150"/>
      <c r="AH19" s="149"/>
      <c r="AI19" s="148"/>
      <c r="AJ19" s="148"/>
      <c r="AK19" s="151"/>
      <c r="AL19" s="148"/>
      <c r="AM19" s="149"/>
      <c r="AN19" s="148"/>
      <c r="AO19" s="148"/>
      <c r="AP19" s="148"/>
      <c r="AQ19" s="150"/>
      <c r="AR19" s="149"/>
      <c r="AS19" s="148"/>
      <c r="AT19" s="148"/>
      <c r="AU19" s="151"/>
      <c r="AV19" s="148"/>
      <c r="AW19" s="149"/>
      <c r="AX19" s="148"/>
      <c r="AY19" s="148"/>
      <c r="AZ19" s="151"/>
      <c r="BA19" s="148"/>
      <c r="BB19" s="149"/>
      <c r="BC19" s="148"/>
      <c r="BD19" s="148"/>
      <c r="BE19" s="148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</row>
    <row r="20" spans="1:70" ht="10.5" customHeight="1" x14ac:dyDescent="0.2">
      <c r="A20" s="124" t="s">
        <v>108</v>
      </c>
      <c r="B20" s="541" t="s">
        <v>41</v>
      </c>
      <c r="C20" s="541"/>
      <c r="D20" s="541"/>
      <c r="E20" s="541"/>
      <c r="F20" s="541"/>
      <c r="G20" s="541"/>
      <c r="H20" s="541"/>
      <c r="I20" s="541"/>
      <c r="J20" s="541"/>
      <c r="K20" s="136"/>
      <c r="L20" s="505" t="s">
        <v>42</v>
      </c>
      <c r="M20" s="9"/>
      <c r="N20" s="9"/>
      <c r="O20" s="9"/>
      <c r="P20" s="9"/>
      <c r="Q20" s="145">
        <f>R20+S20+T20+U20</f>
        <v>48</v>
      </c>
      <c r="R20" s="152">
        <v>6</v>
      </c>
      <c r="S20" s="146">
        <f t="shared" ref="S20:S27" si="1">AC20+AH20+AM20+AR20+AW20+BB20</f>
        <v>3</v>
      </c>
      <c r="T20" s="153">
        <f>AF20+AK20+AP20+AU20+AZ20+BE20</f>
        <v>0</v>
      </c>
      <c r="U20" s="25">
        <f t="shared" ref="U20:U27" si="2">AD20+AI20+AN20+AS20+AX20+BC20</f>
        <v>39</v>
      </c>
      <c r="V20" s="25">
        <f t="shared" ref="V20:V27" si="3">U20-W20-Y20-X20</f>
        <v>29</v>
      </c>
      <c r="W20" s="25"/>
      <c r="X20" s="139">
        <v>10</v>
      </c>
      <c r="Y20" s="25"/>
      <c r="Z20" s="25">
        <f t="shared" ref="Z20:Z27" si="4">AE20+AJ20+AO20+AT20+AY20+BD20</f>
        <v>0</v>
      </c>
      <c r="AA20" s="24"/>
      <c r="AB20" s="25">
        <f>AD20+AE20+AF20</f>
        <v>0</v>
      </c>
      <c r="AC20" s="24"/>
      <c r="AD20" s="139"/>
      <c r="AE20" s="25"/>
      <c r="AF20" s="25"/>
      <c r="AG20" s="154">
        <f>AI20+AJ20+AK20</f>
        <v>39</v>
      </c>
      <c r="AH20" s="155">
        <v>3</v>
      </c>
      <c r="AI20" s="139">
        <v>39</v>
      </c>
      <c r="AJ20" s="25"/>
      <c r="AK20" s="27"/>
      <c r="AL20" s="25">
        <f>AN20+AO20+AP20</f>
        <v>0</v>
      </c>
      <c r="AM20" s="24"/>
      <c r="AN20" s="25"/>
      <c r="AO20" s="25"/>
      <c r="AP20" s="25"/>
      <c r="AQ20" s="154">
        <f>AS20+AT20+AU20</f>
        <v>0</v>
      </c>
      <c r="AR20" s="156"/>
      <c r="AS20" s="134"/>
      <c r="AT20" s="134"/>
      <c r="AU20" s="157"/>
      <c r="AV20" s="134">
        <f>AX20+AY20+AZ20</f>
        <v>0</v>
      </c>
      <c r="AW20" s="156"/>
      <c r="AX20" s="134"/>
      <c r="AY20" s="134"/>
      <c r="AZ20" s="157"/>
      <c r="BA20" s="134">
        <f>BC20+BD20+BE20</f>
        <v>0</v>
      </c>
      <c r="BB20" s="156"/>
      <c r="BC20" s="25"/>
      <c r="BD20" s="25"/>
      <c r="BE20" s="25"/>
      <c r="BR20" s="56"/>
    </row>
    <row r="21" spans="1:70" ht="10.5" customHeight="1" x14ac:dyDescent="0.2">
      <c r="A21" s="124" t="s">
        <v>109</v>
      </c>
      <c r="B21" s="541" t="s">
        <v>45</v>
      </c>
      <c r="C21" s="541"/>
      <c r="D21" s="541"/>
      <c r="E21" s="541"/>
      <c r="F21" s="541"/>
      <c r="G21" s="541"/>
      <c r="H21" s="541"/>
      <c r="I21" s="541"/>
      <c r="J21" s="541"/>
      <c r="K21" s="136"/>
      <c r="L21" s="506"/>
      <c r="M21" s="9"/>
      <c r="N21" s="9"/>
      <c r="O21" s="9"/>
      <c r="P21" s="9"/>
      <c r="Q21" s="145">
        <f t="shared" ref="Q21:Q31" si="5">R21+S21+T21+U21</f>
        <v>126</v>
      </c>
      <c r="R21" s="152">
        <v>6</v>
      </c>
      <c r="S21" s="146">
        <f t="shared" si="1"/>
        <v>3</v>
      </c>
      <c r="T21" s="153">
        <f t="shared" ref="T21:T34" si="6">AF21+AK21+AP21+AU21+AZ21+BE21</f>
        <v>0</v>
      </c>
      <c r="U21" s="25">
        <f t="shared" si="2"/>
        <v>117</v>
      </c>
      <c r="V21" s="25">
        <f t="shared" si="3"/>
        <v>87</v>
      </c>
      <c r="W21" s="25"/>
      <c r="X21" s="139">
        <v>30</v>
      </c>
      <c r="Y21" s="25"/>
      <c r="Z21" s="25">
        <f t="shared" si="4"/>
        <v>0</v>
      </c>
      <c r="AA21" s="24"/>
      <c r="AB21" s="25">
        <f t="shared" ref="AB21:AB27" si="7">AD21+AE21+AF21</f>
        <v>49</v>
      </c>
      <c r="AC21" s="24"/>
      <c r="AD21" s="139">
        <v>49</v>
      </c>
      <c r="AE21" s="25"/>
      <c r="AF21" s="25"/>
      <c r="AG21" s="154">
        <f t="shared" ref="AG21:AG27" si="8">AI21+AJ21+AK21</f>
        <v>68</v>
      </c>
      <c r="AH21" s="155">
        <v>3</v>
      </c>
      <c r="AI21" s="139">
        <v>68</v>
      </c>
      <c r="AJ21" s="25"/>
      <c r="AK21" s="27"/>
      <c r="AL21" s="25">
        <f t="shared" ref="AL21:AL27" si="9">AN21+AO21+AP21</f>
        <v>0</v>
      </c>
      <c r="AM21" s="24"/>
      <c r="AN21" s="25"/>
      <c r="AO21" s="25"/>
      <c r="AP21" s="25"/>
      <c r="AQ21" s="154">
        <f t="shared" ref="AQ21:AQ27" si="10">AS21+AT21+AU21</f>
        <v>0</v>
      </c>
      <c r="AR21" s="156"/>
      <c r="AS21" s="134"/>
      <c r="AT21" s="134"/>
      <c r="AU21" s="157"/>
      <c r="AV21" s="134">
        <f t="shared" ref="AV21:AV27" si="11">AX21+AY21+AZ21</f>
        <v>0</v>
      </c>
      <c r="AW21" s="156"/>
      <c r="AX21" s="134"/>
      <c r="AY21" s="134"/>
      <c r="AZ21" s="157"/>
      <c r="BA21" s="134">
        <f t="shared" ref="BA21:BA27" si="12">BC21+BD21+BE21</f>
        <v>0</v>
      </c>
      <c r="BB21" s="156"/>
      <c r="BC21" s="25"/>
      <c r="BD21" s="25"/>
      <c r="BE21" s="25"/>
      <c r="BR21" s="56"/>
    </row>
    <row r="22" spans="1:70" ht="10.5" customHeight="1" x14ac:dyDescent="0.2">
      <c r="A22" s="124" t="s">
        <v>110</v>
      </c>
      <c r="B22" s="541" t="s">
        <v>46</v>
      </c>
      <c r="C22" s="541"/>
      <c r="D22" s="541"/>
      <c r="E22" s="541"/>
      <c r="F22" s="541"/>
      <c r="G22" s="541"/>
      <c r="H22" s="541"/>
      <c r="I22" s="541"/>
      <c r="J22" s="541"/>
      <c r="K22" s="136"/>
      <c r="L22" s="136" t="s">
        <v>44</v>
      </c>
      <c r="M22" s="9"/>
      <c r="N22" s="9"/>
      <c r="O22" s="9"/>
      <c r="P22" s="9"/>
      <c r="Q22" s="145">
        <f t="shared" si="5"/>
        <v>117</v>
      </c>
      <c r="R22" s="152"/>
      <c r="S22" s="146">
        <f t="shared" si="1"/>
        <v>0</v>
      </c>
      <c r="T22" s="153">
        <f t="shared" si="6"/>
        <v>0</v>
      </c>
      <c r="U22" s="25">
        <f t="shared" si="2"/>
        <v>117</v>
      </c>
      <c r="V22" s="25">
        <f t="shared" si="3"/>
        <v>9</v>
      </c>
      <c r="W22" s="25"/>
      <c r="X22" s="139">
        <v>108</v>
      </c>
      <c r="Y22" s="25"/>
      <c r="Z22" s="25">
        <f t="shared" si="4"/>
        <v>0</v>
      </c>
      <c r="AA22" s="24"/>
      <c r="AB22" s="25">
        <f t="shared" si="7"/>
        <v>49</v>
      </c>
      <c r="AC22" s="24"/>
      <c r="AD22" s="139">
        <v>49</v>
      </c>
      <c r="AE22" s="25"/>
      <c r="AF22" s="25"/>
      <c r="AG22" s="154">
        <f t="shared" si="8"/>
        <v>68</v>
      </c>
      <c r="AH22" s="155"/>
      <c r="AI22" s="139">
        <v>68</v>
      </c>
      <c r="AJ22" s="25"/>
      <c r="AK22" s="27"/>
      <c r="AL22" s="25">
        <f t="shared" si="9"/>
        <v>0</v>
      </c>
      <c r="AM22" s="24"/>
      <c r="AN22" s="25"/>
      <c r="AO22" s="25"/>
      <c r="AP22" s="25"/>
      <c r="AQ22" s="154">
        <f t="shared" si="10"/>
        <v>0</v>
      </c>
      <c r="AR22" s="156"/>
      <c r="AS22" s="134"/>
      <c r="AT22" s="134"/>
      <c r="AU22" s="157"/>
      <c r="AV22" s="134">
        <f t="shared" si="11"/>
        <v>0</v>
      </c>
      <c r="AW22" s="156"/>
      <c r="AX22" s="134"/>
      <c r="AY22" s="134"/>
      <c r="AZ22" s="157"/>
      <c r="BA22" s="134">
        <f t="shared" si="12"/>
        <v>0</v>
      </c>
      <c r="BB22" s="156"/>
      <c r="BC22" s="25"/>
      <c r="BD22" s="25"/>
      <c r="BE22" s="25"/>
      <c r="BR22" s="56"/>
    </row>
    <row r="23" spans="1:70" ht="10.5" customHeight="1" x14ac:dyDescent="0.2">
      <c r="A23" s="124" t="s">
        <v>111</v>
      </c>
      <c r="B23" s="541" t="s">
        <v>48</v>
      </c>
      <c r="C23" s="541"/>
      <c r="D23" s="541"/>
      <c r="E23" s="541"/>
      <c r="F23" s="541"/>
      <c r="G23" s="541"/>
      <c r="H23" s="541"/>
      <c r="I23" s="541"/>
      <c r="J23" s="541"/>
      <c r="K23" s="136"/>
      <c r="L23" s="136" t="s">
        <v>44</v>
      </c>
      <c r="M23" s="9"/>
      <c r="N23" s="9"/>
      <c r="O23" s="9"/>
      <c r="P23" s="9"/>
      <c r="Q23" s="145">
        <f t="shared" si="5"/>
        <v>117</v>
      </c>
      <c r="R23" s="152"/>
      <c r="S23" s="146">
        <f>AC23+AH23+AM23+AR23+AW23+BB23</f>
        <v>0</v>
      </c>
      <c r="T23" s="153">
        <f t="shared" si="6"/>
        <v>0</v>
      </c>
      <c r="U23" s="25">
        <f>AD23+AI23+AN23+AS23+AX23+BC23</f>
        <v>117</v>
      </c>
      <c r="V23" s="25">
        <f>U23-W23-Y23-X23</f>
        <v>117</v>
      </c>
      <c r="W23" s="25"/>
      <c r="X23" s="139"/>
      <c r="Y23" s="25"/>
      <c r="Z23" s="25">
        <f>AE23+AJ23+AO23+AT23+AY23+BD23</f>
        <v>0</v>
      </c>
      <c r="AA23" s="24"/>
      <c r="AB23" s="25">
        <f>AD23+AE23+AF23</f>
        <v>48</v>
      </c>
      <c r="AC23" s="24"/>
      <c r="AD23" s="139">
        <v>48</v>
      </c>
      <c r="AE23" s="25"/>
      <c r="AF23" s="25"/>
      <c r="AG23" s="154">
        <f>AI23+AJ23+AK23</f>
        <v>69</v>
      </c>
      <c r="AH23" s="155"/>
      <c r="AI23" s="139">
        <v>69</v>
      </c>
      <c r="AJ23" s="25"/>
      <c r="AK23" s="27"/>
      <c r="AL23" s="25">
        <f>AN23+AO23+AP23</f>
        <v>0</v>
      </c>
      <c r="AM23" s="24"/>
      <c r="AN23" s="25"/>
      <c r="AO23" s="25"/>
      <c r="AP23" s="25"/>
      <c r="AQ23" s="154">
        <f>AS23+AT23+AU23</f>
        <v>0</v>
      </c>
      <c r="AR23" s="156"/>
      <c r="AS23" s="134"/>
      <c r="AT23" s="134"/>
      <c r="AU23" s="157"/>
      <c r="AV23" s="134">
        <f>AX23+AY23+AZ23</f>
        <v>0</v>
      </c>
      <c r="AW23" s="156"/>
      <c r="AX23" s="134"/>
      <c r="AY23" s="134"/>
      <c r="AZ23" s="157"/>
      <c r="BA23" s="134">
        <f>BC23+BD23+BE23</f>
        <v>0</v>
      </c>
      <c r="BB23" s="156"/>
      <c r="BC23" s="25"/>
      <c r="BD23" s="25"/>
      <c r="BE23" s="25"/>
      <c r="BR23" s="56"/>
    </row>
    <row r="24" spans="1:70" ht="10.5" customHeight="1" x14ac:dyDescent="0.2">
      <c r="A24" s="124" t="s">
        <v>112</v>
      </c>
      <c r="B24" s="541" t="s">
        <v>47</v>
      </c>
      <c r="C24" s="541"/>
      <c r="D24" s="541"/>
      <c r="E24" s="541"/>
      <c r="F24" s="541"/>
      <c r="G24" s="541"/>
      <c r="H24" s="541"/>
      <c r="I24" s="541"/>
      <c r="J24" s="541"/>
      <c r="K24" s="136" t="s">
        <v>42</v>
      </c>
      <c r="L24" s="136" t="s">
        <v>42</v>
      </c>
      <c r="M24" s="9"/>
      <c r="N24" s="9"/>
      <c r="O24" s="9"/>
      <c r="P24" s="9"/>
      <c r="Q24" s="145">
        <f t="shared" si="5"/>
        <v>270</v>
      </c>
      <c r="R24" s="152">
        <v>24</v>
      </c>
      <c r="S24" s="146">
        <f t="shared" si="1"/>
        <v>12</v>
      </c>
      <c r="T24" s="153">
        <f t="shared" si="6"/>
        <v>0</v>
      </c>
      <c r="U24" s="25">
        <f t="shared" si="2"/>
        <v>234</v>
      </c>
      <c r="V24" s="25">
        <f t="shared" si="3"/>
        <v>92</v>
      </c>
      <c r="W24" s="25"/>
      <c r="X24" s="139">
        <v>142</v>
      </c>
      <c r="Y24" s="25"/>
      <c r="Z24" s="25">
        <f t="shared" si="4"/>
        <v>0</v>
      </c>
      <c r="AA24" s="24"/>
      <c r="AB24" s="25">
        <f t="shared" si="7"/>
        <v>99</v>
      </c>
      <c r="AC24" s="24">
        <v>6</v>
      </c>
      <c r="AD24" s="139">
        <v>99</v>
      </c>
      <c r="AE24" s="25"/>
      <c r="AF24" s="25"/>
      <c r="AG24" s="154">
        <f t="shared" si="8"/>
        <v>135</v>
      </c>
      <c r="AH24" s="155">
        <v>6</v>
      </c>
      <c r="AI24" s="139">
        <v>135</v>
      </c>
      <c r="AJ24" s="25"/>
      <c r="AK24" s="27"/>
      <c r="AL24" s="25">
        <f t="shared" si="9"/>
        <v>0</v>
      </c>
      <c r="AM24" s="24"/>
      <c r="AN24" s="25"/>
      <c r="AO24" s="25"/>
      <c r="AP24" s="25"/>
      <c r="AQ24" s="154">
        <f t="shared" si="10"/>
        <v>0</v>
      </c>
      <c r="AR24" s="156"/>
      <c r="AS24" s="134"/>
      <c r="AT24" s="134"/>
      <c r="AU24" s="157"/>
      <c r="AV24" s="134">
        <f t="shared" si="11"/>
        <v>0</v>
      </c>
      <c r="AW24" s="156"/>
      <c r="AX24" s="134"/>
      <c r="AY24" s="134"/>
      <c r="AZ24" s="157"/>
      <c r="BA24" s="134">
        <f t="shared" si="12"/>
        <v>0</v>
      </c>
      <c r="BB24" s="156"/>
      <c r="BC24" s="25"/>
      <c r="BD24" s="25"/>
      <c r="BE24" s="25"/>
      <c r="BR24" s="56"/>
    </row>
    <row r="25" spans="1:70" ht="10.5" customHeight="1" x14ac:dyDescent="0.2">
      <c r="A25" s="124" t="s">
        <v>113</v>
      </c>
      <c r="B25" s="541" t="s">
        <v>52</v>
      </c>
      <c r="C25" s="541"/>
      <c r="D25" s="541"/>
      <c r="E25" s="541"/>
      <c r="F25" s="541"/>
      <c r="G25" s="541"/>
      <c r="H25" s="541"/>
      <c r="I25" s="541"/>
      <c r="J25" s="541"/>
      <c r="K25" s="136" t="s">
        <v>44</v>
      </c>
      <c r="L25" s="136"/>
      <c r="M25" s="9"/>
      <c r="N25" s="9"/>
      <c r="O25" s="9"/>
      <c r="P25" s="9"/>
      <c r="Q25" s="145">
        <f t="shared" si="5"/>
        <v>39</v>
      </c>
      <c r="R25" s="152"/>
      <c r="S25" s="146">
        <f>AC25+AH25+AM25+AR25+AW25+BB25</f>
        <v>0</v>
      </c>
      <c r="T25" s="153">
        <f t="shared" si="6"/>
        <v>0</v>
      </c>
      <c r="U25" s="25">
        <f>AD25+AI25+AN25+AS25+AX25+BC25</f>
        <v>39</v>
      </c>
      <c r="V25" s="25">
        <f>U25-W25-Y25-X25</f>
        <v>33</v>
      </c>
      <c r="W25" s="25"/>
      <c r="X25" s="139">
        <v>6</v>
      </c>
      <c r="Y25" s="25"/>
      <c r="Z25" s="25">
        <f>AE25+AJ25+AO25+AT25+AY25+BD25</f>
        <v>0</v>
      </c>
      <c r="AA25" s="24"/>
      <c r="AB25" s="25">
        <f>AD25+AE25+AF25</f>
        <v>39</v>
      </c>
      <c r="AC25" s="24"/>
      <c r="AD25" s="139">
        <v>39</v>
      </c>
      <c r="AE25" s="25"/>
      <c r="AF25" s="25"/>
      <c r="AG25" s="154">
        <f>AI25+AJ25+AK25</f>
        <v>0</v>
      </c>
      <c r="AH25" s="155"/>
      <c r="AI25" s="139"/>
      <c r="AJ25" s="25"/>
      <c r="AK25" s="27"/>
      <c r="AL25" s="25">
        <f>AN25+AO25+AP25</f>
        <v>0</v>
      </c>
      <c r="AM25" s="156"/>
      <c r="AN25" s="134"/>
      <c r="AO25" s="25"/>
      <c r="AP25" s="25"/>
      <c r="AQ25" s="154">
        <f>AS25+AT25+AU25</f>
        <v>0</v>
      </c>
      <c r="AR25" s="156"/>
      <c r="AS25" s="134"/>
      <c r="AT25" s="134"/>
      <c r="AU25" s="157"/>
      <c r="AV25" s="134">
        <f>AX25+AY25+AZ25</f>
        <v>0</v>
      </c>
      <c r="AW25" s="156"/>
      <c r="AX25" s="134"/>
      <c r="AY25" s="134"/>
      <c r="AZ25" s="157"/>
      <c r="BA25" s="134">
        <f>BC25+BD25+BE25</f>
        <v>0</v>
      </c>
      <c r="BB25" s="156"/>
      <c r="BC25" s="25"/>
      <c r="BD25" s="25"/>
      <c r="BE25" s="25"/>
      <c r="BR25" s="56"/>
    </row>
    <row r="26" spans="1:70" ht="10.5" customHeight="1" x14ac:dyDescent="0.2">
      <c r="A26" s="124" t="s">
        <v>114</v>
      </c>
      <c r="B26" s="541" t="s">
        <v>49</v>
      </c>
      <c r="C26" s="541"/>
      <c r="D26" s="541"/>
      <c r="E26" s="541"/>
      <c r="F26" s="541"/>
      <c r="G26" s="541"/>
      <c r="H26" s="541"/>
      <c r="I26" s="541"/>
      <c r="J26" s="541"/>
      <c r="K26" s="136" t="s">
        <v>50</v>
      </c>
      <c r="L26" s="136" t="s">
        <v>44</v>
      </c>
      <c r="M26" s="9"/>
      <c r="N26" s="9"/>
      <c r="O26" s="9"/>
      <c r="P26" s="9"/>
      <c r="Q26" s="145">
        <f t="shared" si="5"/>
        <v>117</v>
      </c>
      <c r="R26" s="152"/>
      <c r="S26" s="146">
        <f t="shared" si="1"/>
        <v>0</v>
      </c>
      <c r="T26" s="153">
        <f t="shared" si="6"/>
        <v>0</v>
      </c>
      <c r="U26" s="25">
        <f t="shared" si="2"/>
        <v>117</v>
      </c>
      <c r="V26" s="25">
        <f t="shared" si="3"/>
        <v>0</v>
      </c>
      <c r="W26" s="25"/>
      <c r="X26" s="139">
        <v>117</v>
      </c>
      <c r="Y26" s="25"/>
      <c r="Z26" s="25">
        <f t="shared" si="4"/>
        <v>0</v>
      </c>
      <c r="AA26" s="24"/>
      <c r="AB26" s="25">
        <f t="shared" si="7"/>
        <v>49</v>
      </c>
      <c r="AC26" s="24"/>
      <c r="AD26" s="139">
        <v>49</v>
      </c>
      <c r="AE26" s="25"/>
      <c r="AF26" s="25"/>
      <c r="AG26" s="154">
        <f t="shared" si="8"/>
        <v>68</v>
      </c>
      <c r="AH26" s="155"/>
      <c r="AI26" s="139">
        <v>68</v>
      </c>
      <c r="AJ26" s="25"/>
      <c r="AK26" s="27"/>
      <c r="AL26" s="25">
        <f t="shared" si="9"/>
        <v>0</v>
      </c>
      <c r="AM26" s="24"/>
      <c r="AN26" s="25"/>
      <c r="AO26" s="25"/>
      <c r="AP26" s="25"/>
      <c r="AQ26" s="154">
        <f t="shared" si="10"/>
        <v>0</v>
      </c>
      <c r="AR26" s="156"/>
      <c r="AS26" s="134"/>
      <c r="AT26" s="134"/>
      <c r="AU26" s="157"/>
      <c r="AV26" s="134">
        <f t="shared" si="11"/>
        <v>0</v>
      </c>
      <c r="AW26" s="156"/>
      <c r="AX26" s="134"/>
      <c r="AY26" s="134"/>
      <c r="AZ26" s="157"/>
      <c r="BA26" s="134">
        <f t="shared" si="12"/>
        <v>0</v>
      </c>
      <c r="BB26" s="156"/>
      <c r="BC26" s="25"/>
      <c r="BD26" s="25"/>
      <c r="BE26" s="25"/>
      <c r="BR26" s="56"/>
    </row>
    <row r="27" spans="1:70" ht="10.5" customHeight="1" x14ac:dyDescent="0.2">
      <c r="A27" s="124" t="s">
        <v>115</v>
      </c>
      <c r="B27" s="541" t="s">
        <v>51</v>
      </c>
      <c r="C27" s="541"/>
      <c r="D27" s="541"/>
      <c r="E27" s="541"/>
      <c r="F27" s="541"/>
      <c r="G27" s="541"/>
      <c r="H27" s="541"/>
      <c r="I27" s="541"/>
      <c r="J27" s="541"/>
      <c r="K27" s="136"/>
      <c r="L27" s="136" t="s">
        <v>44</v>
      </c>
      <c r="M27" s="9"/>
      <c r="N27" s="9"/>
      <c r="O27" s="9"/>
      <c r="P27" s="9"/>
      <c r="Q27" s="145">
        <f t="shared" si="5"/>
        <v>39</v>
      </c>
      <c r="R27" s="152"/>
      <c r="S27" s="146">
        <f t="shared" si="1"/>
        <v>0</v>
      </c>
      <c r="T27" s="153">
        <f t="shared" si="6"/>
        <v>0</v>
      </c>
      <c r="U27" s="25">
        <f t="shared" si="2"/>
        <v>39</v>
      </c>
      <c r="V27" s="25">
        <f t="shared" si="3"/>
        <v>39</v>
      </c>
      <c r="W27" s="25"/>
      <c r="X27" s="139"/>
      <c r="Y27" s="25"/>
      <c r="Z27" s="25">
        <f t="shared" si="4"/>
        <v>0</v>
      </c>
      <c r="AA27" s="24"/>
      <c r="AB27" s="25">
        <f t="shared" si="7"/>
        <v>16</v>
      </c>
      <c r="AC27" s="24"/>
      <c r="AD27" s="139">
        <v>16</v>
      </c>
      <c r="AE27" s="25"/>
      <c r="AF27" s="25"/>
      <c r="AG27" s="154">
        <f t="shared" si="8"/>
        <v>23</v>
      </c>
      <c r="AH27" s="155"/>
      <c r="AI27" s="139">
        <v>23</v>
      </c>
      <c r="AJ27" s="25"/>
      <c r="AK27" s="27"/>
      <c r="AL27" s="25">
        <f t="shared" si="9"/>
        <v>0</v>
      </c>
      <c r="AM27" s="24"/>
      <c r="AN27" s="25"/>
      <c r="AO27" s="25"/>
      <c r="AP27" s="25"/>
      <c r="AQ27" s="154">
        <f t="shared" si="10"/>
        <v>0</v>
      </c>
      <c r="AR27" s="156"/>
      <c r="AS27" s="134"/>
      <c r="AT27" s="134"/>
      <c r="AU27" s="157"/>
      <c r="AV27" s="134">
        <f t="shared" si="11"/>
        <v>0</v>
      </c>
      <c r="AW27" s="156"/>
      <c r="AX27" s="134"/>
      <c r="AY27" s="134"/>
      <c r="AZ27" s="157"/>
      <c r="BA27" s="134">
        <f t="shared" si="12"/>
        <v>0</v>
      </c>
      <c r="BB27" s="156"/>
      <c r="BC27" s="25"/>
      <c r="BD27" s="25"/>
      <c r="BE27" s="25"/>
      <c r="BR27" s="56"/>
    </row>
    <row r="28" spans="1:70" ht="20.25" customHeight="1" x14ac:dyDescent="0.2">
      <c r="A28" s="52"/>
      <c r="B28" s="548" t="s">
        <v>53</v>
      </c>
      <c r="C28" s="548"/>
      <c r="D28" s="548"/>
      <c r="E28" s="548"/>
      <c r="F28" s="548"/>
      <c r="G28" s="548"/>
      <c r="H28" s="548"/>
      <c r="I28" s="548"/>
      <c r="J28" s="548"/>
      <c r="K28" s="51"/>
      <c r="L28" s="51"/>
      <c r="M28" s="51"/>
      <c r="N28" s="51"/>
      <c r="O28" s="51"/>
      <c r="P28" s="51"/>
      <c r="Q28" s="145"/>
      <c r="R28" s="145"/>
      <c r="S28" s="146"/>
      <c r="T28" s="153"/>
      <c r="U28" s="25"/>
      <c r="V28" s="25"/>
      <c r="W28" s="148"/>
      <c r="X28" s="148"/>
      <c r="Y28" s="148"/>
      <c r="Z28" s="25"/>
      <c r="AA28" s="24"/>
      <c r="AB28" s="25"/>
      <c r="AC28" s="24"/>
      <c r="AD28" s="25"/>
      <c r="AE28" s="25"/>
      <c r="AF28" s="25"/>
      <c r="AG28" s="154"/>
      <c r="AH28" s="24"/>
      <c r="AI28" s="25"/>
      <c r="AJ28" s="25"/>
      <c r="AK28" s="27"/>
      <c r="AL28" s="25"/>
      <c r="AM28" s="156"/>
      <c r="AN28" s="134"/>
      <c r="AO28" s="25"/>
      <c r="AP28" s="25"/>
      <c r="AQ28" s="154"/>
      <c r="AR28" s="156"/>
      <c r="AS28" s="134"/>
      <c r="AT28" s="134"/>
      <c r="AU28" s="157"/>
      <c r="AV28" s="134"/>
      <c r="AW28" s="156"/>
      <c r="AX28" s="134"/>
      <c r="AY28" s="134"/>
      <c r="AZ28" s="157"/>
      <c r="BA28" s="134"/>
      <c r="BB28" s="156"/>
      <c r="BC28" s="25"/>
      <c r="BD28" s="25"/>
      <c r="BE28" s="25"/>
      <c r="BR28" s="56"/>
    </row>
    <row r="29" spans="1:70" ht="12" customHeight="1" x14ac:dyDescent="0.2">
      <c r="A29" s="124" t="s">
        <v>116</v>
      </c>
      <c r="B29" s="541" t="s">
        <v>43</v>
      </c>
      <c r="C29" s="541"/>
      <c r="D29" s="541"/>
      <c r="E29" s="541"/>
      <c r="F29" s="541"/>
      <c r="G29" s="541"/>
      <c r="H29" s="541"/>
      <c r="I29" s="541"/>
      <c r="J29" s="541"/>
      <c r="K29" s="136" t="s">
        <v>44</v>
      </c>
      <c r="L29" s="137"/>
      <c r="M29" s="51"/>
      <c r="N29" s="51"/>
      <c r="O29" s="51"/>
      <c r="P29" s="51"/>
      <c r="Q29" s="145">
        <f t="shared" si="5"/>
        <v>39</v>
      </c>
      <c r="R29" s="145"/>
      <c r="S29" s="146">
        <f>AC29+AH29+AM29+AR29+AW29+BB29</f>
        <v>0</v>
      </c>
      <c r="T29" s="153">
        <f t="shared" si="6"/>
        <v>0</v>
      </c>
      <c r="U29" s="25">
        <f>AD29+AI29+AN29+AS29+AX29+BC29</f>
        <v>39</v>
      </c>
      <c r="V29" s="25">
        <f>U29-W29-Y29-X29</f>
        <v>29</v>
      </c>
      <c r="W29" s="139"/>
      <c r="X29" s="139">
        <v>10</v>
      </c>
      <c r="Y29" s="25"/>
      <c r="Z29" s="25">
        <f>AE29+AJ29+AO29+AT29+AY29+BD29</f>
        <v>0</v>
      </c>
      <c r="AA29" s="24"/>
      <c r="AB29" s="25">
        <f>AD29+AE29+AF29</f>
        <v>39</v>
      </c>
      <c r="AC29" s="24"/>
      <c r="AD29" s="139">
        <v>39</v>
      </c>
      <c r="AE29" s="25"/>
      <c r="AF29" s="25"/>
      <c r="AG29" s="154">
        <f>AI29+AJ29+AK29</f>
        <v>0</v>
      </c>
      <c r="AH29" s="155"/>
      <c r="AI29" s="139"/>
      <c r="AJ29" s="25"/>
      <c r="AK29" s="27"/>
      <c r="AL29" s="25">
        <f>AN29+AO29+AP29</f>
        <v>0</v>
      </c>
      <c r="AM29" s="156"/>
      <c r="AN29" s="134"/>
      <c r="AO29" s="25"/>
      <c r="AP29" s="25"/>
      <c r="AQ29" s="154">
        <f>AS29+AT29+AU29</f>
        <v>0</v>
      </c>
      <c r="AR29" s="156"/>
      <c r="AS29" s="134"/>
      <c r="AT29" s="134"/>
      <c r="AU29" s="157"/>
      <c r="AV29" s="134">
        <f>AX29+AY29+AZ29</f>
        <v>0</v>
      </c>
      <c r="AW29" s="156"/>
      <c r="AX29" s="134"/>
      <c r="AY29" s="134"/>
      <c r="AZ29" s="157"/>
      <c r="BA29" s="134">
        <f>BC29+BD29+BE29</f>
        <v>0</v>
      </c>
      <c r="BB29" s="156"/>
      <c r="BC29" s="25"/>
      <c r="BD29" s="25"/>
      <c r="BE29" s="25"/>
      <c r="BR29" s="56"/>
    </row>
    <row r="30" spans="1:70" ht="10.5" customHeight="1" x14ac:dyDescent="0.2">
      <c r="A30" s="124" t="s">
        <v>117</v>
      </c>
      <c r="B30" s="541" t="s">
        <v>118</v>
      </c>
      <c r="C30" s="541"/>
      <c r="D30" s="541"/>
      <c r="E30" s="541"/>
      <c r="F30" s="541"/>
      <c r="G30" s="541"/>
      <c r="H30" s="541"/>
      <c r="I30" s="541"/>
      <c r="J30" s="541"/>
      <c r="K30" s="136"/>
      <c r="L30" s="136" t="s">
        <v>44</v>
      </c>
      <c r="M30" s="9"/>
      <c r="N30" s="9"/>
      <c r="O30" s="9"/>
      <c r="P30" s="9"/>
      <c r="Q30" s="145">
        <f t="shared" si="5"/>
        <v>156</v>
      </c>
      <c r="R30" s="145"/>
      <c r="S30" s="146">
        <f>AC30+AH30+AM30+AR30+AW30+BB30</f>
        <v>0</v>
      </c>
      <c r="T30" s="153">
        <f t="shared" si="6"/>
        <v>0</v>
      </c>
      <c r="U30" s="25">
        <f>AD30+AI30+AN30+AS30+AX30+BC30</f>
        <v>156</v>
      </c>
      <c r="V30" s="25">
        <f>U30-W30-Y30-X30</f>
        <v>56</v>
      </c>
      <c r="W30" s="139"/>
      <c r="X30" s="139">
        <v>100</v>
      </c>
      <c r="Y30" s="25"/>
      <c r="Z30" s="25">
        <f>AE30+AJ30+AO30+AT30+AY30+BD30</f>
        <v>0</v>
      </c>
      <c r="AA30" s="24"/>
      <c r="AB30" s="25">
        <f>AD30+AE30+AF30</f>
        <v>46</v>
      </c>
      <c r="AC30" s="24"/>
      <c r="AD30" s="139">
        <v>46</v>
      </c>
      <c r="AE30" s="25"/>
      <c r="AF30" s="25"/>
      <c r="AG30" s="154">
        <f>AI30+AJ30+AK30</f>
        <v>110</v>
      </c>
      <c r="AH30" s="155"/>
      <c r="AI30" s="139">
        <v>110</v>
      </c>
      <c r="AJ30" s="25"/>
      <c r="AK30" s="27"/>
      <c r="AL30" s="25">
        <f>AN30+AO30+AP30</f>
        <v>0</v>
      </c>
      <c r="AM30" s="24"/>
      <c r="AN30" s="25"/>
      <c r="AO30" s="25"/>
      <c r="AP30" s="25"/>
      <c r="AQ30" s="154">
        <f>AS30+AT30+AU30</f>
        <v>0</v>
      </c>
      <c r="AR30" s="156"/>
      <c r="AS30" s="134"/>
      <c r="AT30" s="134"/>
      <c r="AU30" s="157"/>
      <c r="AV30" s="134">
        <f>AX30+AY30+AZ30</f>
        <v>0</v>
      </c>
      <c r="AW30" s="156"/>
      <c r="AX30" s="134"/>
      <c r="AY30" s="134"/>
      <c r="AZ30" s="157"/>
      <c r="BA30" s="134">
        <f>BC30+BD30+BE30</f>
        <v>0</v>
      </c>
      <c r="BB30" s="156"/>
      <c r="BC30" s="25"/>
      <c r="BD30" s="25"/>
      <c r="BE30" s="25"/>
      <c r="BR30" s="56"/>
    </row>
    <row r="31" spans="1:70" ht="10.5" customHeight="1" x14ac:dyDescent="0.2">
      <c r="A31" s="124" t="s">
        <v>119</v>
      </c>
      <c r="B31" s="541" t="s">
        <v>120</v>
      </c>
      <c r="C31" s="541"/>
      <c r="D31" s="541"/>
      <c r="E31" s="541"/>
      <c r="F31" s="541"/>
      <c r="G31" s="541"/>
      <c r="H31" s="541"/>
      <c r="I31" s="541"/>
      <c r="J31" s="541"/>
      <c r="K31" s="136"/>
      <c r="L31" s="136" t="s">
        <v>42</v>
      </c>
      <c r="M31" s="9"/>
      <c r="N31" s="9"/>
      <c r="O31" s="9"/>
      <c r="P31" s="9"/>
      <c r="Q31" s="145">
        <f t="shared" si="5"/>
        <v>135</v>
      </c>
      <c r="R31" s="145">
        <v>12</v>
      </c>
      <c r="S31" s="146">
        <f>AC31+AH31+AM31+AR31+AW31+BB31</f>
        <v>6</v>
      </c>
      <c r="T31" s="153">
        <f t="shared" si="6"/>
        <v>0</v>
      </c>
      <c r="U31" s="25">
        <f>AD31+AI31+AN31+AS31+AX31+BC31</f>
        <v>117</v>
      </c>
      <c r="V31" s="25">
        <f>U31-W31-Y31-X31</f>
        <v>117</v>
      </c>
      <c r="W31" s="139"/>
      <c r="X31" s="139"/>
      <c r="Y31" s="25"/>
      <c r="Z31" s="25">
        <f>AE31+AJ31+AO31+AT31+AY31+BD31</f>
        <v>0</v>
      </c>
      <c r="AA31" s="24"/>
      <c r="AB31" s="25">
        <f>AD31+AE31+AF31</f>
        <v>48</v>
      </c>
      <c r="AC31" s="24"/>
      <c r="AD31" s="139">
        <v>48</v>
      </c>
      <c r="AE31" s="25"/>
      <c r="AF31" s="25"/>
      <c r="AG31" s="154">
        <f>AI31+AJ31+AK31</f>
        <v>69</v>
      </c>
      <c r="AH31" s="155">
        <v>6</v>
      </c>
      <c r="AI31" s="139">
        <v>69</v>
      </c>
      <c r="AJ31" s="25"/>
      <c r="AK31" s="27"/>
      <c r="AL31" s="25">
        <f>AN31+AO31+AP31</f>
        <v>0</v>
      </c>
      <c r="AM31" s="24"/>
      <c r="AN31" s="25"/>
      <c r="AO31" s="25"/>
      <c r="AP31" s="25"/>
      <c r="AQ31" s="154">
        <f>AS31+AT31+AU31</f>
        <v>0</v>
      </c>
      <c r="AR31" s="156"/>
      <c r="AS31" s="134"/>
      <c r="AT31" s="134"/>
      <c r="AU31" s="157"/>
      <c r="AV31" s="134">
        <f>AX31+AY31+AZ31</f>
        <v>0</v>
      </c>
      <c r="AW31" s="156"/>
      <c r="AX31" s="134"/>
      <c r="AY31" s="134"/>
      <c r="AZ31" s="157"/>
      <c r="BA31" s="134">
        <f>BC31+BD31+BE31</f>
        <v>0</v>
      </c>
      <c r="BB31" s="156"/>
      <c r="BC31" s="25"/>
      <c r="BD31" s="25"/>
      <c r="BE31" s="25"/>
      <c r="BR31" s="56"/>
    </row>
    <row r="32" spans="1:70" ht="10.5" customHeight="1" x14ac:dyDescent="0.2">
      <c r="A32" s="124"/>
      <c r="B32" s="546" t="s">
        <v>104</v>
      </c>
      <c r="C32" s="546"/>
      <c r="D32" s="546"/>
      <c r="E32" s="546"/>
      <c r="F32" s="546"/>
      <c r="G32" s="546"/>
      <c r="H32" s="546"/>
      <c r="I32" s="546"/>
      <c r="J32" s="546"/>
      <c r="K32" s="9"/>
      <c r="L32" s="9"/>
      <c r="M32" s="9"/>
      <c r="N32" s="9"/>
      <c r="O32" s="9"/>
      <c r="P32" s="9"/>
      <c r="Q32" s="145"/>
      <c r="R32" s="145"/>
      <c r="S32" s="146"/>
      <c r="T32" s="153"/>
      <c r="U32" s="25"/>
      <c r="V32" s="25"/>
      <c r="W32" s="25"/>
      <c r="X32" s="25"/>
      <c r="Y32" s="25"/>
      <c r="Z32" s="25"/>
      <c r="AA32" s="24"/>
      <c r="AB32" s="25"/>
      <c r="AC32" s="24"/>
      <c r="AD32" s="25"/>
      <c r="AE32" s="25"/>
      <c r="AF32" s="25"/>
      <c r="AG32" s="154"/>
      <c r="AH32" s="24"/>
      <c r="AI32" s="25"/>
      <c r="AJ32" s="25"/>
      <c r="AK32" s="27"/>
      <c r="AL32" s="25"/>
      <c r="AM32" s="24"/>
      <c r="AN32" s="25"/>
      <c r="AO32" s="25"/>
      <c r="AP32" s="25"/>
      <c r="AQ32" s="154"/>
      <c r="AR32" s="156"/>
      <c r="AS32" s="134"/>
      <c r="AT32" s="134"/>
      <c r="AU32" s="157"/>
      <c r="AV32" s="134"/>
      <c r="AW32" s="156"/>
      <c r="AX32" s="134"/>
      <c r="AY32" s="134"/>
      <c r="AZ32" s="157"/>
      <c r="BA32" s="134"/>
      <c r="BB32" s="156"/>
      <c r="BC32" s="25"/>
      <c r="BD32" s="25"/>
      <c r="BE32" s="25"/>
      <c r="BR32" s="56"/>
    </row>
    <row r="33" spans="1:71" ht="10.5" customHeight="1" x14ac:dyDescent="0.2">
      <c r="A33" s="125" t="s">
        <v>105</v>
      </c>
      <c r="B33" s="547" t="s">
        <v>103</v>
      </c>
      <c r="C33" s="547"/>
      <c r="D33" s="547"/>
      <c r="E33" s="547"/>
      <c r="F33" s="547"/>
      <c r="G33" s="547"/>
      <c r="H33" s="547"/>
      <c r="I33" s="547"/>
      <c r="J33" s="547"/>
      <c r="K33" s="138"/>
      <c r="L33" s="139" t="s">
        <v>44</v>
      </c>
      <c r="M33" s="126"/>
      <c r="N33" s="126"/>
      <c r="O33" s="126"/>
      <c r="P33" s="126"/>
      <c r="Q33" s="122">
        <f>T33+U33</f>
        <v>39</v>
      </c>
      <c r="R33" s="158"/>
      <c r="S33" s="123">
        <f>AC33+AH33+AM33+AR33+AW33+BB33</f>
        <v>0</v>
      </c>
      <c r="T33" s="153">
        <f t="shared" si="6"/>
        <v>0</v>
      </c>
      <c r="U33" s="129">
        <f>AD33+AI33+AN33+AS33+AX33+BC33</f>
        <v>39</v>
      </c>
      <c r="V33" s="129">
        <f>U33-W33-Y33-X33</f>
        <v>27</v>
      </c>
      <c r="W33" s="159"/>
      <c r="X33" s="139">
        <v>12</v>
      </c>
      <c r="Y33" s="160"/>
      <c r="Z33" s="129">
        <f>AE33+AJ33+AO33+AT33+AY33+BD33</f>
        <v>0</v>
      </c>
      <c r="AA33" s="160"/>
      <c r="AB33" s="129">
        <f>AD33+AE33+AF33</f>
        <v>0</v>
      </c>
      <c r="AC33" s="160"/>
      <c r="AD33" s="159"/>
      <c r="AE33" s="160"/>
      <c r="AF33" s="160"/>
      <c r="AG33" s="121">
        <f>AI33+AJ33+AK33</f>
        <v>39</v>
      </c>
      <c r="AH33" s="160"/>
      <c r="AI33" s="139">
        <v>39</v>
      </c>
      <c r="AJ33" s="160"/>
      <c r="AK33" s="161"/>
      <c r="AL33" s="129">
        <f>AN33+AO33+AP33</f>
        <v>0</v>
      </c>
      <c r="AM33" s="160"/>
      <c r="AN33" s="160"/>
      <c r="AO33" s="160"/>
      <c r="AP33" s="160"/>
      <c r="AQ33" s="121">
        <f>AS33+AT33+AU33</f>
        <v>0</v>
      </c>
      <c r="AR33" s="162"/>
      <c r="AS33" s="162"/>
      <c r="AT33" s="162"/>
      <c r="AU33" s="163"/>
      <c r="AV33" s="134">
        <f>AX33+AY33+AZ33</f>
        <v>0</v>
      </c>
      <c r="AW33" s="162"/>
      <c r="AX33" s="162"/>
      <c r="AY33" s="162"/>
      <c r="AZ33" s="163"/>
      <c r="BA33" s="134">
        <f>BC33+BD33+BE33</f>
        <v>0</v>
      </c>
      <c r="BB33" s="162"/>
      <c r="BC33" s="160"/>
      <c r="BD33" s="160"/>
      <c r="BE33" s="160"/>
      <c r="BR33" s="56"/>
    </row>
    <row r="34" spans="1:71" ht="10.5" customHeight="1" x14ac:dyDescent="0.2">
      <c r="A34" s="125" t="s">
        <v>106</v>
      </c>
      <c r="B34" s="547" t="s">
        <v>107</v>
      </c>
      <c r="C34" s="547"/>
      <c r="D34" s="547"/>
      <c r="E34" s="547"/>
      <c r="F34" s="547"/>
      <c r="G34" s="547"/>
      <c r="H34" s="547"/>
      <c r="I34" s="547"/>
      <c r="J34" s="547"/>
      <c r="K34" s="138"/>
      <c r="L34" s="139" t="s">
        <v>44</v>
      </c>
      <c r="M34" s="126"/>
      <c r="N34" s="126"/>
      <c r="O34" s="126"/>
      <c r="P34" s="126"/>
      <c r="Q34" s="122">
        <f>T34+U34</f>
        <v>234</v>
      </c>
      <c r="R34" s="158"/>
      <c r="S34" s="123">
        <f>AC34+AH34+AM34+AR34+AW34+BB34</f>
        <v>0</v>
      </c>
      <c r="T34" s="153">
        <f t="shared" si="6"/>
        <v>0</v>
      </c>
      <c r="U34" s="129">
        <f>AD34+AI34+AN34+AS34+AX34+BC34</f>
        <v>234</v>
      </c>
      <c r="V34" s="129">
        <f>U34-W34-Y34-X34</f>
        <v>194</v>
      </c>
      <c r="W34" s="139">
        <v>22</v>
      </c>
      <c r="X34" s="139">
        <v>18</v>
      </c>
      <c r="Y34" s="160"/>
      <c r="Z34" s="129">
        <f>AE34+AJ34+AO34+AT34+AY34+BD34</f>
        <v>0</v>
      </c>
      <c r="AA34" s="160"/>
      <c r="AB34" s="129">
        <f>AD34+AE34+AF34</f>
        <v>96</v>
      </c>
      <c r="AC34" s="160"/>
      <c r="AD34" s="139">
        <v>96</v>
      </c>
      <c r="AE34" s="160"/>
      <c r="AF34" s="160"/>
      <c r="AG34" s="121">
        <f>AI34+AJ34+AK34</f>
        <v>138</v>
      </c>
      <c r="AH34" s="160"/>
      <c r="AI34" s="139">
        <v>138</v>
      </c>
      <c r="AJ34" s="160"/>
      <c r="AK34" s="161"/>
      <c r="AL34" s="129">
        <f>AN34+AO34+AP34</f>
        <v>0</v>
      </c>
      <c r="AM34" s="160"/>
      <c r="AN34" s="160"/>
      <c r="AO34" s="160"/>
      <c r="AP34" s="160"/>
      <c r="AQ34" s="121">
        <f>AS34+AT34+AU34</f>
        <v>0</v>
      </c>
      <c r="AR34" s="162"/>
      <c r="AS34" s="162"/>
      <c r="AT34" s="162"/>
      <c r="AU34" s="163"/>
      <c r="AV34" s="134">
        <f>AX34+AY34+AZ34</f>
        <v>0</v>
      </c>
      <c r="AW34" s="162"/>
      <c r="AX34" s="162"/>
      <c r="AY34" s="162"/>
      <c r="AZ34" s="163"/>
      <c r="BA34" s="134">
        <f>BC34+BD34+BE34</f>
        <v>0</v>
      </c>
      <c r="BB34" s="162"/>
      <c r="BC34" s="160"/>
      <c r="BD34" s="160"/>
      <c r="BE34" s="160"/>
      <c r="BR34" s="56"/>
    </row>
    <row r="35" spans="1:71" s="42" customFormat="1" ht="12" customHeight="1" x14ac:dyDescent="0.2">
      <c r="A35" s="58"/>
      <c r="B35" s="550" t="s">
        <v>54</v>
      </c>
      <c r="C35" s="550"/>
      <c r="D35" s="550"/>
      <c r="E35" s="550"/>
      <c r="F35" s="550"/>
      <c r="G35" s="550"/>
      <c r="H35" s="550"/>
      <c r="I35" s="550"/>
      <c r="J35" s="550"/>
      <c r="K35" s="551"/>
      <c r="L35" s="551"/>
      <c r="M35" s="551"/>
      <c r="N35" s="551"/>
      <c r="O35" s="551"/>
      <c r="P35" s="551"/>
      <c r="Q35" s="164">
        <f t="shared" ref="Q35:Z35" si="13">Q36+Q43+Q54+Q84</f>
        <v>2952</v>
      </c>
      <c r="R35" s="164">
        <f t="shared" si="13"/>
        <v>24</v>
      </c>
      <c r="S35" s="165">
        <f t="shared" si="13"/>
        <v>84</v>
      </c>
      <c r="T35" s="165">
        <f t="shared" si="13"/>
        <v>48</v>
      </c>
      <c r="U35" s="165">
        <f t="shared" si="13"/>
        <v>1680</v>
      </c>
      <c r="V35" s="165">
        <f t="shared" si="13"/>
        <v>676</v>
      </c>
      <c r="W35" s="165">
        <f t="shared" si="13"/>
        <v>0</v>
      </c>
      <c r="X35" s="165">
        <f t="shared" si="13"/>
        <v>924</v>
      </c>
      <c r="Y35" s="165">
        <f t="shared" si="13"/>
        <v>80</v>
      </c>
      <c r="Z35" s="165">
        <f t="shared" si="13"/>
        <v>900</v>
      </c>
      <c r="AA35" s="165" t="e">
        <f>AA36+#REF!+AA43+AA54+AA84</f>
        <v>#REF!</v>
      </c>
      <c r="AB35" s="165">
        <f t="shared" ref="AB35:BE35" si="14">AB36+AB43+AB54+AB84</f>
        <v>0</v>
      </c>
      <c r="AC35" s="165">
        <f t="shared" si="14"/>
        <v>0</v>
      </c>
      <c r="AD35" s="165">
        <f t="shared" si="14"/>
        <v>0</v>
      </c>
      <c r="AE35" s="165">
        <f t="shared" si="14"/>
        <v>0</v>
      </c>
      <c r="AF35" s="165">
        <f t="shared" si="14"/>
        <v>0</v>
      </c>
      <c r="AG35" s="165">
        <f t="shared" si="14"/>
        <v>0</v>
      </c>
      <c r="AH35" s="165">
        <f t="shared" si="14"/>
        <v>0</v>
      </c>
      <c r="AI35" s="165">
        <f t="shared" si="14"/>
        <v>0</v>
      </c>
      <c r="AJ35" s="165">
        <f t="shared" si="14"/>
        <v>0</v>
      </c>
      <c r="AK35" s="165">
        <f t="shared" si="14"/>
        <v>0</v>
      </c>
      <c r="AL35" s="165">
        <f t="shared" si="14"/>
        <v>576</v>
      </c>
      <c r="AM35" s="165">
        <f t="shared" si="14"/>
        <v>30</v>
      </c>
      <c r="AN35" s="165">
        <f t="shared" si="14"/>
        <v>556</v>
      </c>
      <c r="AO35" s="165">
        <f t="shared" si="14"/>
        <v>0</v>
      </c>
      <c r="AP35" s="165">
        <f t="shared" si="14"/>
        <v>20</v>
      </c>
      <c r="AQ35" s="165">
        <f t="shared" si="14"/>
        <v>828</v>
      </c>
      <c r="AR35" s="165">
        <f t="shared" si="14"/>
        <v>18</v>
      </c>
      <c r="AS35" s="165">
        <f t="shared" si="14"/>
        <v>528</v>
      </c>
      <c r="AT35" s="165">
        <f t="shared" si="14"/>
        <v>288</v>
      </c>
      <c r="AU35" s="165">
        <f t="shared" si="14"/>
        <v>12</v>
      </c>
      <c r="AV35" s="165">
        <f t="shared" si="14"/>
        <v>612</v>
      </c>
      <c r="AW35" s="165">
        <f t="shared" si="14"/>
        <v>0</v>
      </c>
      <c r="AX35" s="165">
        <f t="shared" si="14"/>
        <v>388</v>
      </c>
      <c r="AY35" s="165">
        <f t="shared" si="14"/>
        <v>216</v>
      </c>
      <c r="AZ35" s="165">
        <f t="shared" si="14"/>
        <v>8</v>
      </c>
      <c r="BA35" s="165">
        <f t="shared" si="14"/>
        <v>828</v>
      </c>
      <c r="BB35" s="165">
        <f t="shared" si="14"/>
        <v>36</v>
      </c>
      <c r="BC35" s="165">
        <f t="shared" si="14"/>
        <v>424</v>
      </c>
      <c r="BD35" s="165">
        <f t="shared" si="14"/>
        <v>396</v>
      </c>
      <c r="BE35" s="165">
        <f t="shared" si="14"/>
        <v>8</v>
      </c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59"/>
      <c r="BS35" s="59"/>
    </row>
    <row r="36" spans="1:71" s="63" customFormat="1" ht="12" customHeight="1" x14ac:dyDescent="0.2">
      <c r="A36" s="60" t="s">
        <v>158</v>
      </c>
      <c r="B36" s="552" t="s">
        <v>121</v>
      </c>
      <c r="C36" s="552"/>
      <c r="D36" s="552"/>
      <c r="E36" s="552"/>
      <c r="F36" s="552"/>
      <c r="G36" s="552"/>
      <c r="H36" s="552"/>
      <c r="I36" s="552"/>
      <c r="J36" s="552"/>
      <c r="K36" s="553"/>
      <c r="L36" s="553"/>
      <c r="M36" s="553"/>
      <c r="N36" s="553"/>
      <c r="O36" s="553"/>
      <c r="P36" s="553"/>
      <c r="Q36" s="166">
        <f>SUM(Q37:Q42)</f>
        <v>354</v>
      </c>
      <c r="R36" s="166">
        <f>SUM(R37:R42)</f>
        <v>0</v>
      </c>
      <c r="S36" s="167">
        <f>S37</f>
        <v>6</v>
      </c>
      <c r="T36" s="167">
        <f t="shared" ref="T36:BE36" si="15">SUM(T37:T42)</f>
        <v>8</v>
      </c>
      <c r="U36" s="167">
        <f t="shared" si="15"/>
        <v>340</v>
      </c>
      <c r="V36" s="167">
        <f t="shared" si="15"/>
        <v>72</v>
      </c>
      <c r="W36" s="167">
        <f t="shared" si="15"/>
        <v>0</v>
      </c>
      <c r="X36" s="167">
        <f t="shared" si="15"/>
        <v>268</v>
      </c>
      <c r="Y36" s="167">
        <f t="shared" si="15"/>
        <v>0</v>
      </c>
      <c r="Z36" s="167">
        <f t="shared" si="15"/>
        <v>0</v>
      </c>
      <c r="AA36" s="167">
        <f t="shared" si="15"/>
        <v>6</v>
      </c>
      <c r="AB36" s="167">
        <f t="shared" si="15"/>
        <v>0</v>
      </c>
      <c r="AC36" s="167">
        <f t="shared" si="15"/>
        <v>0</v>
      </c>
      <c r="AD36" s="167">
        <f t="shared" si="15"/>
        <v>0</v>
      </c>
      <c r="AE36" s="167">
        <f t="shared" si="15"/>
        <v>0</v>
      </c>
      <c r="AF36" s="167">
        <f t="shared" si="15"/>
        <v>0</v>
      </c>
      <c r="AG36" s="166">
        <f t="shared" si="15"/>
        <v>0</v>
      </c>
      <c r="AH36" s="167">
        <f t="shared" si="15"/>
        <v>0</v>
      </c>
      <c r="AI36" s="167">
        <f t="shared" si="15"/>
        <v>0</v>
      </c>
      <c r="AJ36" s="167">
        <f t="shared" si="15"/>
        <v>0</v>
      </c>
      <c r="AK36" s="168">
        <f t="shared" si="15"/>
        <v>0</v>
      </c>
      <c r="AL36" s="167">
        <f t="shared" si="15"/>
        <v>130</v>
      </c>
      <c r="AM36" s="167">
        <f t="shared" si="15"/>
        <v>6</v>
      </c>
      <c r="AN36" s="167">
        <f t="shared" si="15"/>
        <v>126</v>
      </c>
      <c r="AO36" s="167">
        <f t="shared" si="15"/>
        <v>0</v>
      </c>
      <c r="AP36" s="167">
        <f t="shared" si="15"/>
        <v>4</v>
      </c>
      <c r="AQ36" s="166">
        <f t="shared" si="15"/>
        <v>98</v>
      </c>
      <c r="AR36" s="167">
        <f t="shared" si="15"/>
        <v>0</v>
      </c>
      <c r="AS36" s="167">
        <f t="shared" si="15"/>
        <v>98</v>
      </c>
      <c r="AT36" s="167">
        <f t="shared" si="15"/>
        <v>0</v>
      </c>
      <c r="AU36" s="168">
        <f t="shared" si="15"/>
        <v>0</v>
      </c>
      <c r="AV36" s="167">
        <f t="shared" si="15"/>
        <v>80</v>
      </c>
      <c r="AW36" s="167">
        <f t="shared" si="15"/>
        <v>0</v>
      </c>
      <c r="AX36" s="167">
        <f t="shared" si="15"/>
        <v>78</v>
      </c>
      <c r="AY36" s="167">
        <f t="shared" si="15"/>
        <v>0</v>
      </c>
      <c r="AZ36" s="168">
        <f t="shared" si="15"/>
        <v>2</v>
      </c>
      <c r="BA36" s="167">
        <f t="shared" si="15"/>
        <v>40</v>
      </c>
      <c r="BB36" s="167">
        <f t="shared" si="15"/>
        <v>0</v>
      </c>
      <c r="BC36" s="167">
        <f t="shared" si="15"/>
        <v>38</v>
      </c>
      <c r="BD36" s="167">
        <f t="shared" si="15"/>
        <v>0</v>
      </c>
      <c r="BE36" s="167">
        <f t="shared" si="15"/>
        <v>2</v>
      </c>
      <c r="BF36" s="61"/>
      <c r="BG36" s="4"/>
      <c r="BH36" s="61"/>
      <c r="BI36" s="61"/>
      <c r="BJ36" s="61"/>
      <c r="BK36" s="61"/>
      <c r="BL36" s="61"/>
      <c r="BM36" s="61"/>
      <c r="BN36" s="61"/>
      <c r="BO36" s="61"/>
      <c r="BP36" s="61"/>
      <c r="BQ36" s="61"/>
      <c r="BR36" s="62"/>
      <c r="BS36" s="62"/>
    </row>
    <row r="37" spans="1:71" s="42" customFormat="1" ht="11.25" customHeight="1" x14ac:dyDescent="0.2">
      <c r="A37" s="43"/>
      <c r="B37" s="538" t="s">
        <v>5</v>
      </c>
      <c r="C37" s="538"/>
      <c r="D37" s="538"/>
      <c r="E37" s="538"/>
      <c r="F37" s="538"/>
      <c r="G37" s="538"/>
      <c r="H37" s="538"/>
      <c r="I37" s="538"/>
      <c r="J37" s="538"/>
      <c r="K37" s="44"/>
      <c r="L37" s="44"/>
      <c r="M37" s="44"/>
      <c r="N37" s="44"/>
      <c r="O37" s="44"/>
      <c r="P37" s="44"/>
      <c r="Q37" s="45"/>
      <c r="R37" s="45"/>
      <c r="S37" s="47">
        <f>SUM(S38:S42)</f>
        <v>6</v>
      </c>
      <c r="T37" s="47"/>
      <c r="U37" s="46"/>
      <c r="V37" s="46"/>
      <c r="W37" s="46"/>
      <c r="X37" s="46"/>
      <c r="Y37" s="46"/>
      <c r="Z37" s="46"/>
      <c r="AA37" s="48"/>
      <c r="AB37" s="46"/>
      <c r="AC37" s="48"/>
      <c r="AD37" s="46"/>
      <c r="AE37" s="46"/>
      <c r="AF37" s="46"/>
      <c r="AG37" s="45"/>
      <c r="AH37" s="48"/>
      <c r="AI37" s="46"/>
      <c r="AJ37" s="46"/>
      <c r="AK37" s="49"/>
      <c r="AL37" s="46"/>
      <c r="AM37" s="48"/>
      <c r="AN37" s="46"/>
      <c r="AO37" s="46"/>
      <c r="AP37" s="46"/>
      <c r="AQ37" s="45"/>
      <c r="AR37" s="48"/>
      <c r="AS37" s="46"/>
      <c r="AT37" s="46"/>
      <c r="AU37" s="49"/>
      <c r="AV37" s="46"/>
      <c r="AW37" s="48"/>
      <c r="AX37" s="46"/>
      <c r="AY37" s="46"/>
      <c r="AZ37" s="49"/>
      <c r="BA37" s="46"/>
      <c r="BB37" s="48"/>
      <c r="BC37" s="46"/>
      <c r="BD37" s="46"/>
      <c r="BE37" s="46"/>
      <c r="BG37" s="4"/>
    </row>
    <row r="38" spans="1:71" s="63" customFormat="1" ht="12" customHeight="1" x14ac:dyDescent="0.2">
      <c r="A38" s="52" t="s">
        <v>146</v>
      </c>
      <c r="B38" s="549" t="s">
        <v>122</v>
      </c>
      <c r="C38" s="549"/>
      <c r="D38" s="549"/>
      <c r="E38" s="549"/>
      <c r="F38" s="549"/>
      <c r="G38" s="549"/>
      <c r="H38" s="549"/>
      <c r="I38" s="549"/>
      <c r="J38" s="549"/>
      <c r="K38" s="64"/>
      <c r="L38" s="9"/>
      <c r="M38" s="9" t="s">
        <v>42</v>
      </c>
      <c r="N38" s="9"/>
      <c r="O38" s="9"/>
      <c r="P38" s="9"/>
      <c r="Q38" s="145">
        <f>T38+U38+S38</f>
        <v>42</v>
      </c>
      <c r="R38" s="145"/>
      <c r="S38" s="146">
        <f>AC38+AH38+AM38+AR38+AW38+BB38</f>
        <v>6</v>
      </c>
      <c r="T38" s="153">
        <f t="shared" ref="T38:T42" si="16">AF38+AK38+AP38+AU38+AZ38+BE38</f>
        <v>2</v>
      </c>
      <c r="U38" s="25">
        <f>AD38+AI38+AN38+AS38+AX38+BC38</f>
        <v>34</v>
      </c>
      <c r="V38" s="25">
        <f>U38-W38-Y38-X38</f>
        <v>20</v>
      </c>
      <c r="W38" s="25"/>
      <c r="X38" s="25">
        <v>14</v>
      </c>
      <c r="Y38" s="25"/>
      <c r="Z38" s="25">
        <f>AE38+AJ38+AO38+AT38+AY38+BD38</f>
        <v>0</v>
      </c>
      <c r="AA38" s="24">
        <f>AC38+AH38+AM38+AR38+AW38+BB38</f>
        <v>6</v>
      </c>
      <c r="AB38" s="25">
        <f>AD38+AE38+AF38</f>
        <v>0</v>
      </c>
      <c r="AC38" s="24"/>
      <c r="AD38" s="25"/>
      <c r="AE38" s="25"/>
      <c r="AF38" s="25"/>
      <c r="AG38" s="154">
        <f>AI38+AJ38+AK38</f>
        <v>0</v>
      </c>
      <c r="AH38" s="24"/>
      <c r="AI38" s="25"/>
      <c r="AJ38" s="25"/>
      <c r="AK38" s="27"/>
      <c r="AL38" s="25">
        <f>AN38+AO38+AP38</f>
        <v>36</v>
      </c>
      <c r="AM38" s="24">
        <v>6</v>
      </c>
      <c r="AN38" s="25">
        <v>34</v>
      </c>
      <c r="AO38" s="25"/>
      <c r="AP38" s="25">
        <v>2</v>
      </c>
      <c r="AQ38" s="154">
        <f>AS38+AT38+AU38</f>
        <v>0</v>
      </c>
      <c r="AR38" s="24"/>
      <c r="AS38" s="25"/>
      <c r="AT38" s="25"/>
      <c r="AU38" s="27"/>
      <c r="AV38" s="25">
        <f>AX38+AY38+AZ38</f>
        <v>0</v>
      </c>
      <c r="AW38" s="24"/>
      <c r="AX38" s="25"/>
      <c r="AY38" s="25"/>
      <c r="AZ38" s="27"/>
      <c r="BA38" s="25">
        <f>BC38+BD38+BE38</f>
        <v>0</v>
      </c>
      <c r="BB38" s="24"/>
      <c r="BC38" s="25"/>
      <c r="BD38" s="25"/>
      <c r="BE38" s="25"/>
      <c r="BF38" s="61"/>
      <c r="BG38" s="4"/>
      <c r="BH38" s="61"/>
      <c r="BI38" s="61"/>
      <c r="BJ38" s="61"/>
      <c r="BK38" s="61"/>
      <c r="BL38" s="61"/>
      <c r="BM38" s="61"/>
      <c r="BN38" s="61"/>
      <c r="BO38" s="61"/>
      <c r="BP38" s="61"/>
      <c r="BQ38" s="61"/>
    </row>
    <row r="39" spans="1:71" s="63" customFormat="1" ht="12" customHeight="1" x14ac:dyDescent="0.2">
      <c r="A39" s="52" t="s">
        <v>147</v>
      </c>
      <c r="B39" s="549" t="s">
        <v>55</v>
      </c>
      <c r="C39" s="549"/>
      <c r="D39" s="549"/>
      <c r="E39" s="549"/>
      <c r="F39" s="549"/>
      <c r="G39" s="549"/>
      <c r="H39" s="549"/>
      <c r="I39" s="549"/>
      <c r="J39" s="549"/>
      <c r="K39" s="9"/>
      <c r="L39" s="9"/>
      <c r="M39" s="9"/>
      <c r="N39" s="9"/>
      <c r="O39" s="9"/>
      <c r="P39" s="9" t="s">
        <v>44</v>
      </c>
      <c r="Q39" s="145">
        <f t="shared" ref="Q39:Q42" si="17">T39+U39+S39</f>
        <v>104</v>
      </c>
      <c r="R39" s="145"/>
      <c r="S39" s="146">
        <f>AC39+AH39+AM39+AR39+AW39+BB39</f>
        <v>0</v>
      </c>
      <c r="T39" s="153">
        <f t="shared" si="16"/>
        <v>2</v>
      </c>
      <c r="U39" s="25">
        <f>AD39+AI39+AN39+AS39+AX39+BC39</f>
        <v>102</v>
      </c>
      <c r="V39" s="25">
        <f>U39-W39-Y39-X39</f>
        <v>2</v>
      </c>
      <c r="W39" s="25"/>
      <c r="X39" s="25">
        <v>100</v>
      </c>
      <c r="Y39" s="25"/>
      <c r="Z39" s="25">
        <f>AE39+AJ39+AO39+AT39+AY39+BD39</f>
        <v>0</v>
      </c>
      <c r="AA39" s="24">
        <f>AC39+AH39+AM39+AR39+AW39+BB39</f>
        <v>0</v>
      </c>
      <c r="AB39" s="25">
        <f>AD39+AE39+AF39</f>
        <v>0</v>
      </c>
      <c r="AC39" s="24"/>
      <c r="AD39" s="25"/>
      <c r="AE39" s="25"/>
      <c r="AF39" s="25"/>
      <c r="AG39" s="154">
        <f>AI39+AJ39+AK39</f>
        <v>0</v>
      </c>
      <c r="AH39" s="24"/>
      <c r="AI39" s="25"/>
      <c r="AJ39" s="25"/>
      <c r="AK39" s="27"/>
      <c r="AL39" s="25">
        <f>AN39+AO39+AP39</f>
        <v>32</v>
      </c>
      <c r="AM39" s="24"/>
      <c r="AN39" s="25">
        <f>AL15*2</f>
        <v>32</v>
      </c>
      <c r="AO39" s="25"/>
      <c r="AP39" s="25"/>
      <c r="AQ39" s="154">
        <f>AS39+AT39+AU39</f>
        <v>30</v>
      </c>
      <c r="AR39" s="24"/>
      <c r="AS39" s="25">
        <v>30</v>
      </c>
      <c r="AT39" s="25"/>
      <c r="AU39" s="27"/>
      <c r="AV39" s="25">
        <f>AX39+AY39+AZ39</f>
        <v>20</v>
      </c>
      <c r="AW39" s="24"/>
      <c r="AX39" s="25">
        <v>20</v>
      </c>
      <c r="AY39" s="25"/>
      <c r="AZ39" s="27"/>
      <c r="BA39" s="25">
        <f>BC39+BD39+BE39</f>
        <v>22</v>
      </c>
      <c r="BB39" s="24"/>
      <c r="BC39" s="25">
        <v>20</v>
      </c>
      <c r="BD39" s="25"/>
      <c r="BE39" s="25">
        <v>2</v>
      </c>
      <c r="BF39" s="61"/>
      <c r="BG39" s="4"/>
      <c r="BH39" s="61"/>
      <c r="BI39" s="61"/>
      <c r="BJ39" s="61"/>
      <c r="BK39" s="61"/>
      <c r="BL39" s="61"/>
      <c r="BM39" s="61"/>
      <c r="BN39" s="61"/>
      <c r="BO39" s="61"/>
      <c r="BP39" s="61"/>
      <c r="BQ39" s="61"/>
      <c r="BR39" s="65"/>
      <c r="BS39" s="65"/>
    </row>
    <row r="40" spans="1:71" s="63" customFormat="1" ht="12" customHeight="1" x14ac:dyDescent="0.2">
      <c r="A40" s="52" t="s">
        <v>148</v>
      </c>
      <c r="B40" s="554" t="s">
        <v>67</v>
      </c>
      <c r="C40" s="554"/>
      <c r="D40" s="554"/>
      <c r="E40" s="554"/>
      <c r="F40" s="554"/>
      <c r="G40" s="554"/>
      <c r="H40" s="554"/>
      <c r="I40" s="554"/>
      <c r="J40" s="554"/>
      <c r="K40" s="64"/>
      <c r="L40" s="9"/>
      <c r="M40" s="9"/>
      <c r="N40" s="9" t="s">
        <v>44</v>
      </c>
      <c r="O40" s="9"/>
      <c r="P40" s="9"/>
      <c r="Q40" s="145">
        <f t="shared" si="17"/>
        <v>68</v>
      </c>
      <c r="R40" s="145"/>
      <c r="S40" s="146">
        <f>AC40+AH40+AM40+AR40+AW40+BB40</f>
        <v>0</v>
      </c>
      <c r="T40" s="153">
        <f t="shared" si="16"/>
        <v>2</v>
      </c>
      <c r="U40" s="25">
        <f>AD40+AI40+AN40+AS40+AX40+BC40</f>
        <v>66</v>
      </c>
      <c r="V40" s="25">
        <f>U40-W40-Y40-X40</f>
        <v>30</v>
      </c>
      <c r="W40" s="25"/>
      <c r="X40" s="25">
        <v>36</v>
      </c>
      <c r="Y40" s="25"/>
      <c r="Z40" s="25">
        <f>AE40+AJ40+AO40+AT40+AY40+BD40</f>
        <v>0</v>
      </c>
      <c r="AA40" s="24">
        <f>AC40+AH40+AM40+AR40+AW40+BB40</f>
        <v>0</v>
      </c>
      <c r="AB40" s="25">
        <f>AD40+AE40+AF40</f>
        <v>0</v>
      </c>
      <c r="AC40" s="24"/>
      <c r="AD40" s="25"/>
      <c r="AE40" s="25"/>
      <c r="AF40" s="25"/>
      <c r="AG40" s="154">
        <f>AI40+AJ40+AK40</f>
        <v>0</v>
      </c>
      <c r="AH40" s="24"/>
      <c r="AI40" s="25"/>
      <c r="AJ40" s="25"/>
      <c r="AK40" s="27"/>
      <c r="AL40" s="25">
        <f>AN40+AO40+AP40</f>
        <v>30</v>
      </c>
      <c r="AM40" s="24"/>
      <c r="AN40" s="25">
        <v>28</v>
      </c>
      <c r="AO40" s="25"/>
      <c r="AP40" s="25">
        <v>2</v>
      </c>
      <c r="AQ40" s="154">
        <f>AS40+AT40+AU40</f>
        <v>38</v>
      </c>
      <c r="AR40" s="24"/>
      <c r="AS40" s="25">
        <v>38</v>
      </c>
      <c r="AT40" s="25"/>
      <c r="AU40" s="27"/>
      <c r="AV40" s="25">
        <f>AX40+AY40+AZ40</f>
        <v>0</v>
      </c>
      <c r="AW40" s="24"/>
      <c r="AX40" s="25"/>
      <c r="AY40" s="25"/>
      <c r="AZ40" s="27"/>
      <c r="BA40" s="25">
        <f>BC40+BD40+BE40</f>
        <v>0</v>
      </c>
      <c r="BB40" s="24"/>
      <c r="BC40" s="25"/>
      <c r="BD40" s="25"/>
      <c r="BE40" s="25"/>
      <c r="BF40" s="61"/>
      <c r="BG40" s="4"/>
      <c r="BH40" s="61"/>
      <c r="BI40" s="61"/>
      <c r="BJ40" s="61"/>
      <c r="BK40" s="61"/>
      <c r="BL40" s="61"/>
      <c r="BM40" s="61"/>
      <c r="BN40" s="61"/>
      <c r="BO40" s="61"/>
      <c r="BP40" s="61"/>
      <c r="BQ40" s="61"/>
    </row>
    <row r="41" spans="1:71" s="63" customFormat="1" ht="12" customHeight="1" x14ac:dyDescent="0.2">
      <c r="A41" s="52" t="s">
        <v>149</v>
      </c>
      <c r="B41" s="549" t="s">
        <v>49</v>
      </c>
      <c r="C41" s="549"/>
      <c r="D41" s="549"/>
      <c r="E41" s="549"/>
      <c r="F41" s="549"/>
      <c r="G41" s="549"/>
      <c r="H41" s="549"/>
      <c r="I41" s="549"/>
      <c r="J41" s="549"/>
      <c r="K41" s="9"/>
      <c r="L41" s="9"/>
      <c r="M41" s="9" t="s">
        <v>50</v>
      </c>
      <c r="N41" s="9" t="s">
        <v>50</v>
      </c>
      <c r="O41" s="9" t="s">
        <v>50</v>
      </c>
      <c r="P41" s="9" t="s">
        <v>44</v>
      </c>
      <c r="Q41" s="145">
        <f t="shared" si="17"/>
        <v>100</v>
      </c>
      <c r="R41" s="145"/>
      <c r="S41" s="146">
        <f>AC41+AH41+AM41+AR41+AW41+BB41</f>
        <v>0</v>
      </c>
      <c r="T41" s="153">
        <f t="shared" si="16"/>
        <v>0</v>
      </c>
      <c r="U41" s="25">
        <f>AD41+AI41+AN41+AS41+AX41+BC41</f>
        <v>100</v>
      </c>
      <c r="V41" s="25">
        <f>U41-W41-Y41-X41</f>
        <v>2</v>
      </c>
      <c r="W41" s="25"/>
      <c r="X41" s="25">
        <v>98</v>
      </c>
      <c r="Y41" s="25"/>
      <c r="Z41" s="25">
        <f>AE41+AJ41+AO41+AT41+AY41+BD41</f>
        <v>0</v>
      </c>
      <c r="AA41" s="24">
        <f>AC41+AH41+AM41+AR41+AW41+BB41</f>
        <v>0</v>
      </c>
      <c r="AB41" s="25">
        <f>AD41+AE41+AF41</f>
        <v>0</v>
      </c>
      <c r="AC41" s="24"/>
      <c r="AD41" s="25"/>
      <c r="AE41" s="25"/>
      <c r="AF41" s="25"/>
      <c r="AG41" s="154">
        <f>AI41+AJ41+AK41</f>
        <v>0</v>
      </c>
      <c r="AH41" s="24"/>
      <c r="AI41" s="25"/>
      <c r="AJ41" s="25"/>
      <c r="AK41" s="27"/>
      <c r="AL41" s="25">
        <f>AN41+AO41+AP41</f>
        <v>32</v>
      </c>
      <c r="AM41" s="24"/>
      <c r="AN41" s="25">
        <f>AL15*2</f>
        <v>32</v>
      </c>
      <c r="AO41" s="25"/>
      <c r="AP41" s="25"/>
      <c r="AQ41" s="154">
        <f>AS41+AT41+AU41</f>
        <v>30</v>
      </c>
      <c r="AR41" s="24"/>
      <c r="AS41" s="25">
        <v>30</v>
      </c>
      <c r="AT41" s="25"/>
      <c r="AU41" s="27"/>
      <c r="AV41" s="25">
        <f>AX41+AY41+AZ41</f>
        <v>20</v>
      </c>
      <c r="AW41" s="24"/>
      <c r="AX41" s="25">
        <v>20</v>
      </c>
      <c r="AY41" s="25"/>
      <c r="AZ41" s="27"/>
      <c r="BA41" s="25">
        <f>BC41+BD41+BE41</f>
        <v>18</v>
      </c>
      <c r="BB41" s="24"/>
      <c r="BC41" s="25">
        <v>18</v>
      </c>
      <c r="BD41" s="25"/>
      <c r="BE41" s="25"/>
      <c r="BF41" s="61"/>
      <c r="BG41" s="4"/>
      <c r="BH41" s="61"/>
      <c r="BI41" s="61"/>
      <c r="BJ41" s="61"/>
      <c r="BK41" s="61"/>
      <c r="BL41" s="61"/>
      <c r="BM41" s="61"/>
      <c r="BN41" s="61"/>
      <c r="BO41" s="61"/>
      <c r="BP41" s="61"/>
      <c r="BQ41" s="61"/>
    </row>
    <row r="42" spans="1:71" s="63" customFormat="1" ht="12" customHeight="1" x14ac:dyDescent="0.2">
      <c r="A42" s="52" t="s">
        <v>150</v>
      </c>
      <c r="B42" s="549" t="s">
        <v>123</v>
      </c>
      <c r="C42" s="549"/>
      <c r="D42" s="549"/>
      <c r="E42" s="549"/>
      <c r="F42" s="549"/>
      <c r="G42" s="549"/>
      <c r="H42" s="549"/>
      <c r="I42" s="549"/>
      <c r="J42" s="549"/>
      <c r="K42" s="9"/>
      <c r="L42" s="9"/>
      <c r="M42" s="64"/>
      <c r="N42" s="9"/>
      <c r="O42" s="9" t="s">
        <v>44</v>
      </c>
      <c r="P42" s="9"/>
      <c r="Q42" s="145">
        <f t="shared" si="17"/>
        <v>40</v>
      </c>
      <c r="R42" s="145"/>
      <c r="S42" s="146">
        <f>AC42+AH42+AM42+AR42+AW42+BB42</f>
        <v>0</v>
      </c>
      <c r="T42" s="153">
        <f t="shared" si="16"/>
        <v>2</v>
      </c>
      <c r="U42" s="25">
        <f>AD42+AI42+AN42+AS42+AX42+BC42</f>
        <v>38</v>
      </c>
      <c r="V42" s="25">
        <f>U42-W42-Y42-X42</f>
        <v>18</v>
      </c>
      <c r="W42" s="25"/>
      <c r="X42" s="25">
        <v>20</v>
      </c>
      <c r="Y42" s="25"/>
      <c r="Z42" s="25">
        <f>AE42+AJ42+AO42+AT42+AY42+BD42</f>
        <v>0</v>
      </c>
      <c r="AA42" s="24">
        <f>AC42+AH42+AM42+AR42+AW42+BB42</f>
        <v>0</v>
      </c>
      <c r="AB42" s="25">
        <f>AD42+AE42+AF42</f>
        <v>0</v>
      </c>
      <c r="AC42" s="24"/>
      <c r="AD42" s="25"/>
      <c r="AE42" s="25"/>
      <c r="AF42" s="25"/>
      <c r="AG42" s="154">
        <f>AI42+AJ42+AK42</f>
        <v>0</v>
      </c>
      <c r="AH42" s="24"/>
      <c r="AI42" s="25"/>
      <c r="AJ42" s="25"/>
      <c r="AK42" s="27"/>
      <c r="AL42" s="25">
        <f>AN42+AO42+AP42</f>
        <v>0</v>
      </c>
      <c r="AM42" s="24"/>
      <c r="AN42" s="25"/>
      <c r="AO42" s="25"/>
      <c r="AP42" s="25"/>
      <c r="AQ42" s="154">
        <f>AS42+AT42+AU42</f>
        <v>0</v>
      </c>
      <c r="AR42" s="24"/>
      <c r="AS42" s="25"/>
      <c r="AT42" s="25"/>
      <c r="AU42" s="27"/>
      <c r="AV42" s="25">
        <f>AX42+AY42+AZ42</f>
        <v>40</v>
      </c>
      <c r="AW42" s="24"/>
      <c r="AX42" s="25">
        <v>38</v>
      </c>
      <c r="AY42" s="25"/>
      <c r="AZ42" s="27">
        <v>2</v>
      </c>
      <c r="BA42" s="25">
        <f>BC42+BD42+BE42</f>
        <v>0</v>
      </c>
      <c r="BB42" s="24"/>
      <c r="BC42" s="25"/>
      <c r="BD42" s="25"/>
      <c r="BE42" s="25"/>
      <c r="BF42" s="61"/>
      <c r="BG42" s="4"/>
      <c r="BH42" s="61"/>
      <c r="BI42" s="61"/>
      <c r="BJ42" s="61"/>
      <c r="BK42" s="61"/>
      <c r="BL42" s="61"/>
      <c r="BM42" s="61"/>
      <c r="BN42" s="61"/>
      <c r="BO42" s="61"/>
      <c r="BP42" s="61"/>
      <c r="BQ42" s="61"/>
    </row>
    <row r="43" spans="1:71" s="42" customFormat="1" ht="11.25" customHeight="1" x14ac:dyDescent="0.2">
      <c r="A43" s="67" t="s">
        <v>56</v>
      </c>
      <c r="B43" s="562" t="s">
        <v>57</v>
      </c>
      <c r="C43" s="562"/>
      <c r="D43" s="562"/>
      <c r="E43" s="562"/>
      <c r="F43" s="562"/>
      <c r="G43" s="562"/>
      <c r="H43" s="562"/>
      <c r="I43" s="562"/>
      <c r="J43" s="562"/>
      <c r="K43" s="553"/>
      <c r="L43" s="553"/>
      <c r="M43" s="553"/>
      <c r="N43" s="553"/>
      <c r="O43" s="553"/>
      <c r="P43" s="553"/>
      <c r="Q43" s="166">
        <f>SUM(Q45:Q53)</f>
        <v>498</v>
      </c>
      <c r="R43" s="166">
        <f>SUM(R45:R53)</f>
        <v>0</v>
      </c>
      <c r="S43" s="167">
        <f>S44</f>
        <v>30</v>
      </c>
      <c r="T43" s="167">
        <f t="shared" ref="T43:BE43" si="18">SUM(T44:T53)</f>
        <v>18</v>
      </c>
      <c r="U43" s="167">
        <f t="shared" si="18"/>
        <v>450</v>
      </c>
      <c r="V43" s="167">
        <f t="shared" si="18"/>
        <v>188</v>
      </c>
      <c r="W43" s="167">
        <f t="shared" si="18"/>
        <v>0</v>
      </c>
      <c r="X43" s="167">
        <f t="shared" si="18"/>
        <v>262</v>
      </c>
      <c r="Y43" s="167">
        <f t="shared" si="18"/>
        <v>0</v>
      </c>
      <c r="Z43" s="167">
        <f t="shared" si="18"/>
        <v>0</v>
      </c>
      <c r="AA43" s="169">
        <f t="shared" si="18"/>
        <v>30</v>
      </c>
      <c r="AB43" s="167">
        <f t="shared" si="18"/>
        <v>0</v>
      </c>
      <c r="AC43" s="167">
        <f t="shared" si="18"/>
        <v>0</v>
      </c>
      <c r="AD43" s="167">
        <f t="shared" si="18"/>
        <v>0</v>
      </c>
      <c r="AE43" s="167">
        <f t="shared" si="18"/>
        <v>0</v>
      </c>
      <c r="AF43" s="167">
        <f t="shared" si="18"/>
        <v>0</v>
      </c>
      <c r="AG43" s="166">
        <f t="shared" si="18"/>
        <v>0</v>
      </c>
      <c r="AH43" s="167">
        <f t="shared" si="18"/>
        <v>0</v>
      </c>
      <c r="AI43" s="167">
        <f t="shared" si="18"/>
        <v>0</v>
      </c>
      <c r="AJ43" s="167">
        <f t="shared" si="18"/>
        <v>0</v>
      </c>
      <c r="AK43" s="167">
        <f t="shared" si="18"/>
        <v>0</v>
      </c>
      <c r="AL43" s="167">
        <f t="shared" si="18"/>
        <v>288</v>
      </c>
      <c r="AM43" s="167">
        <f t="shared" si="18"/>
        <v>24</v>
      </c>
      <c r="AN43" s="167">
        <f t="shared" si="18"/>
        <v>276</v>
      </c>
      <c r="AO43" s="167">
        <f t="shared" si="18"/>
        <v>0</v>
      </c>
      <c r="AP43" s="167">
        <f t="shared" si="18"/>
        <v>12</v>
      </c>
      <c r="AQ43" s="166">
        <f t="shared" si="18"/>
        <v>180</v>
      </c>
      <c r="AR43" s="166">
        <f t="shared" si="18"/>
        <v>6</v>
      </c>
      <c r="AS43" s="166">
        <f t="shared" si="18"/>
        <v>174</v>
      </c>
      <c r="AT43" s="166">
        <f t="shared" si="18"/>
        <v>0</v>
      </c>
      <c r="AU43" s="169">
        <f t="shared" si="18"/>
        <v>6</v>
      </c>
      <c r="AV43" s="167">
        <f t="shared" si="18"/>
        <v>0</v>
      </c>
      <c r="AW43" s="167">
        <f t="shared" si="18"/>
        <v>0</v>
      </c>
      <c r="AX43" s="167">
        <f t="shared" si="18"/>
        <v>0</v>
      </c>
      <c r="AY43" s="167">
        <f t="shared" si="18"/>
        <v>0</v>
      </c>
      <c r="AZ43" s="167">
        <f t="shared" si="18"/>
        <v>0</v>
      </c>
      <c r="BA43" s="166">
        <f t="shared" si="18"/>
        <v>0</v>
      </c>
      <c r="BB43" s="167">
        <f t="shared" si="18"/>
        <v>0</v>
      </c>
      <c r="BC43" s="167">
        <f t="shared" si="18"/>
        <v>0</v>
      </c>
      <c r="BD43" s="167">
        <f t="shared" si="18"/>
        <v>0</v>
      </c>
      <c r="BE43" s="167">
        <f t="shared" si="18"/>
        <v>0</v>
      </c>
      <c r="BF43" s="4"/>
      <c r="BG43" s="4"/>
      <c r="BH43" s="61"/>
      <c r="BI43" s="4"/>
      <c r="BJ43" s="61"/>
      <c r="BK43" s="4"/>
      <c r="BL43" s="61"/>
      <c r="BM43" s="4"/>
      <c r="BN43" s="4"/>
      <c r="BO43" s="4"/>
      <c r="BP43" s="4"/>
      <c r="BQ43" s="4"/>
    </row>
    <row r="44" spans="1:71" s="42" customFormat="1" ht="10.5" customHeight="1" x14ac:dyDescent="0.2">
      <c r="A44" s="68"/>
      <c r="B44" s="565" t="s">
        <v>5</v>
      </c>
      <c r="C44" s="565"/>
      <c r="D44" s="565"/>
      <c r="E44" s="565"/>
      <c r="F44" s="565"/>
      <c r="G44" s="565"/>
      <c r="H44" s="565"/>
      <c r="I44" s="565"/>
      <c r="J44" s="565"/>
      <c r="K44" s="44"/>
      <c r="L44" s="44"/>
      <c r="M44" s="44"/>
      <c r="N44" s="44"/>
      <c r="O44" s="44"/>
      <c r="P44" s="44"/>
      <c r="Q44" s="45"/>
      <c r="R44" s="45"/>
      <c r="S44" s="47">
        <f>SUM(S45:S53)</f>
        <v>30</v>
      </c>
      <c r="T44" s="47"/>
      <c r="U44" s="46"/>
      <c r="V44" s="46"/>
      <c r="W44" s="46"/>
      <c r="X44" s="46"/>
      <c r="Y44" s="46"/>
      <c r="Z44" s="46"/>
      <c r="AA44" s="69"/>
      <c r="AB44" s="46"/>
      <c r="AC44" s="48"/>
      <c r="AD44" s="46"/>
      <c r="AE44" s="46"/>
      <c r="AF44" s="46"/>
      <c r="AG44" s="45"/>
      <c r="AH44" s="48"/>
      <c r="AI44" s="46"/>
      <c r="AJ44" s="46"/>
      <c r="AK44" s="49"/>
      <c r="AL44" s="46"/>
      <c r="AM44" s="48"/>
      <c r="AN44" s="46"/>
      <c r="AO44" s="46"/>
      <c r="AP44" s="46"/>
      <c r="AQ44" s="45"/>
      <c r="AR44" s="48"/>
      <c r="AS44" s="46"/>
      <c r="AT44" s="46"/>
      <c r="AU44" s="49"/>
      <c r="AV44" s="46"/>
      <c r="AW44" s="48"/>
      <c r="AX44" s="46"/>
      <c r="AY44" s="46"/>
      <c r="AZ44" s="46"/>
      <c r="BA44" s="45"/>
      <c r="BB44" s="48"/>
      <c r="BC44" s="46"/>
      <c r="BD44" s="46"/>
      <c r="BE44" s="46"/>
      <c r="BG44" s="4"/>
      <c r="BH44" s="61"/>
      <c r="BJ44" s="61"/>
      <c r="BL44" s="61"/>
    </row>
    <row r="45" spans="1:71" ht="11.25" customHeight="1" x14ac:dyDescent="0.2">
      <c r="A45" s="70" t="s">
        <v>58</v>
      </c>
      <c r="B45" s="563" t="s">
        <v>124</v>
      </c>
      <c r="C45" s="563"/>
      <c r="D45" s="563"/>
      <c r="E45" s="563"/>
      <c r="F45" s="563"/>
      <c r="G45" s="563"/>
      <c r="H45" s="563"/>
      <c r="I45" s="563"/>
      <c r="J45" s="563"/>
      <c r="K45" s="9"/>
      <c r="L45" s="64"/>
      <c r="M45" s="9" t="s">
        <v>44</v>
      </c>
      <c r="N45" s="9"/>
      <c r="O45" s="9"/>
      <c r="P45" s="9"/>
      <c r="Q45" s="145">
        <f>R45+S45+T45+U45</f>
        <v>72</v>
      </c>
      <c r="R45" s="145"/>
      <c r="S45" s="146">
        <f t="shared" ref="S45:S53" si="19">AC45+AH45+AM45+AR45+AW45+BB45</f>
        <v>0</v>
      </c>
      <c r="T45" s="153">
        <f t="shared" ref="T45:T53" si="20">AF45+AK45+AP45+AU45+AZ45+BE45</f>
        <v>2</v>
      </c>
      <c r="U45" s="25">
        <f t="shared" ref="U45:U53" si="21">AD45+AI45+AN45+AS45+AX45+BC45</f>
        <v>70</v>
      </c>
      <c r="V45" s="25">
        <f t="shared" ref="V45:V53" si="22">U45-W45-Y45-X45</f>
        <v>2</v>
      </c>
      <c r="W45" s="25"/>
      <c r="X45" s="25">
        <v>68</v>
      </c>
      <c r="Y45" s="25"/>
      <c r="Z45" s="25">
        <f t="shared" ref="Z45:Z53" si="23">AE45+AJ45+AO45+AT45+AY45+BD45</f>
        <v>0</v>
      </c>
      <c r="AA45" s="170">
        <f t="shared" ref="AA45:AA53" si="24">AC45+AH45+AM45+AR45+AW45+BB45</f>
        <v>0</v>
      </c>
      <c r="AB45" s="25">
        <f t="shared" ref="AB45:AB53" si="25">AD45+AE45+AF45</f>
        <v>0</v>
      </c>
      <c r="AC45" s="24"/>
      <c r="AD45" s="25"/>
      <c r="AE45" s="25"/>
      <c r="AF45" s="25"/>
      <c r="AG45" s="154">
        <f t="shared" ref="AG45:AG53" si="26">AI45+AJ45+AK45</f>
        <v>0</v>
      </c>
      <c r="AH45" s="24"/>
      <c r="AI45" s="25"/>
      <c r="AJ45" s="25"/>
      <c r="AK45" s="27"/>
      <c r="AL45" s="25">
        <f>AN45+AO45+AP45</f>
        <v>72</v>
      </c>
      <c r="AM45" s="24"/>
      <c r="AN45" s="25">
        <v>70</v>
      </c>
      <c r="AO45" s="25"/>
      <c r="AP45" s="25">
        <v>2</v>
      </c>
      <c r="AQ45" s="154">
        <f t="shared" ref="AQ45" si="27">AS45+AT45+AU45</f>
        <v>0</v>
      </c>
      <c r="AR45" s="24"/>
      <c r="AS45" s="25"/>
      <c r="AT45" s="25"/>
      <c r="AU45" s="27"/>
      <c r="AV45" s="25">
        <f t="shared" ref="AV45:AV53" si="28">AX45+AY45+AZ45</f>
        <v>0</v>
      </c>
      <c r="AW45" s="24"/>
      <c r="AX45" s="25"/>
      <c r="AY45" s="25"/>
      <c r="AZ45" s="25"/>
      <c r="BA45" s="154">
        <f t="shared" ref="BA45:BA53" si="29">BC45+BD45+BE45</f>
        <v>0</v>
      </c>
      <c r="BB45" s="24"/>
      <c r="BC45" s="25"/>
      <c r="BD45" s="25"/>
      <c r="BE45" s="25"/>
      <c r="BF45" s="42"/>
      <c r="BH45" s="61"/>
      <c r="BI45" s="42"/>
      <c r="BJ45" s="61"/>
      <c r="BK45" s="42"/>
      <c r="BL45" s="61"/>
      <c r="BM45" s="42"/>
      <c r="BN45" s="42"/>
      <c r="BO45" s="42"/>
      <c r="BP45" s="42"/>
      <c r="BQ45" s="42"/>
    </row>
    <row r="46" spans="1:71" ht="11.25" customHeight="1" x14ac:dyDescent="0.2">
      <c r="A46" s="70" t="s">
        <v>59</v>
      </c>
      <c r="B46" s="561" t="s">
        <v>125</v>
      </c>
      <c r="C46" s="561"/>
      <c r="D46" s="561"/>
      <c r="E46" s="561"/>
      <c r="F46" s="561"/>
      <c r="G46" s="561"/>
      <c r="H46" s="561"/>
      <c r="I46" s="561"/>
      <c r="J46" s="561"/>
      <c r="K46" s="9"/>
      <c r="L46" s="64"/>
      <c r="M46" s="9"/>
      <c r="N46" s="129" t="s">
        <v>44</v>
      </c>
      <c r="O46" s="9"/>
      <c r="P46" s="9"/>
      <c r="Q46" s="145">
        <f t="shared" ref="Q46:Q53" si="30">R46+S46+T46+U46</f>
        <v>72</v>
      </c>
      <c r="R46" s="145"/>
      <c r="S46" s="146">
        <f t="shared" si="19"/>
        <v>0</v>
      </c>
      <c r="T46" s="153">
        <f t="shared" si="20"/>
        <v>2</v>
      </c>
      <c r="U46" s="25">
        <f t="shared" si="21"/>
        <v>70</v>
      </c>
      <c r="V46" s="25">
        <f t="shared" si="22"/>
        <v>34</v>
      </c>
      <c r="W46" s="25"/>
      <c r="X46" s="25">
        <v>36</v>
      </c>
      <c r="Y46" s="25"/>
      <c r="Z46" s="25">
        <f t="shared" si="23"/>
        <v>0</v>
      </c>
      <c r="AA46" s="170">
        <f t="shared" si="24"/>
        <v>0</v>
      </c>
      <c r="AB46" s="25">
        <f t="shared" si="25"/>
        <v>0</v>
      </c>
      <c r="AC46" s="24"/>
      <c r="AD46" s="25"/>
      <c r="AE46" s="25"/>
      <c r="AF46" s="25"/>
      <c r="AG46" s="154">
        <f t="shared" si="26"/>
        <v>0</v>
      </c>
      <c r="AH46" s="24"/>
      <c r="AI46" s="25"/>
      <c r="AJ46" s="25"/>
      <c r="AK46" s="27"/>
      <c r="AL46" s="25">
        <f t="shared" ref="AL46:AL49" si="31">AN46+AO46+AP46</f>
        <v>36</v>
      </c>
      <c r="AM46" s="24"/>
      <c r="AN46" s="25">
        <v>36</v>
      </c>
      <c r="AO46" s="25"/>
      <c r="AP46" s="25"/>
      <c r="AQ46" s="25">
        <f t="shared" ref="AQ46:AQ53" si="32">AS46+AT46+AU46</f>
        <v>36</v>
      </c>
      <c r="AR46" s="130"/>
      <c r="AS46" s="25">
        <v>34</v>
      </c>
      <c r="AT46" s="25"/>
      <c r="AU46" s="27">
        <v>2</v>
      </c>
      <c r="AV46" s="25">
        <f t="shared" si="28"/>
        <v>0</v>
      </c>
      <c r="AW46" s="24"/>
      <c r="AX46" s="25"/>
      <c r="AY46" s="25"/>
      <c r="AZ46" s="25"/>
      <c r="BA46" s="154">
        <f t="shared" si="29"/>
        <v>0</v>
      </c>
      <c r="BB46" s="24"/>
      <c r="BC46" s="25"/>
      <c r="BD46" s="25"/>
      <c r="BE46" s="25"/>
      <c r="BF46" s="42"/>
      <c r="BH46" s="61"/>
      <c r="BI46" s="42"/>
      <c r="BJ46" s="61"/>
      <c r="BK46" s="42"/>
      <c r="BL46" s="61"/>
      <c r="BM46" s="42"/>
      <c r="BN46" s="42"/>
      <c r="BO46" s="42"/>
      <c r="BP46" s="42"/>
      <c r="BQ46" s="42"/>
    </row>
    <row r="47" spans="1:71" ht="11.25" customHeight="1" x14ac:dyDescent="0.2">
      <c r="A47" s="70" t="s">
        <v>60</v>
      </c>
      <c r="B47" s="561" t="s">
        <v>126</v>
      </c>
      <c r="C47" s="561"/>
      <c r="D47" s="561"/>
      <c r="E47" s="561"/>
      <c r="F47" s="561"/>
      <c r="G47" s="561"/>
      <c r="H47" s="561"/>
      <c r="I47" s="561"/>
      <c r="J47" s="561"/>
      <c r="K47" s="9"/>
      <c r="L47" s="9"/>
      <c r="M47" s="9"/>
      <c r="N47" s="129" t="s">
        <v>44</v>
      </c>
      <c r="O47" s="9"/>
      <c r="P47" s="9"/>
      <c r="Q47" s="145">
        <f t="shared" si="30"/>
        <v>36</v>
      </c>
      <c r="R47" s="145"/>
      <c r="S47" s="146">
        <f t="shared" si="19"/>
        <v>0</v>
      </c>
      <c r="T47" s="153">
        <f t="shared" si="20"/>
        <v>2</v>
      </c>
      <c r="U47" s="25">
        <f t="shared" si="21"/>
        <v>34</v>
      </c>
      <c r="V47" s="25">
        <f t="shared" si="22"/>
        <v>16</v>
      </c>
      <c r="W47" s="25"/>
      <c r="X47" s="25">
        <v>18</v>
      </c>
      <c r="Y47" s="25"/>
      <c r="Z47" s="25">
        <f t="shared" si="23"/>
        <v>0</v>
      </c>
      <c r="AA47" s="170">
        <f t="shared" si="24"/>
        <v>0</v>
      </c>
      <c r="AB47" s="25">
        <f t="shared" si="25"/>
        <v>0</v>
      </c>
      <c r="AC47" s="24"/>
      <c r="AD47" s="25"/>
      <c r="AE47" s="25"/>
      <c r="AF47" s="25"/>
      <c r="AG47" s="154">
        <f t="shared" si="26"/>
        <v>0</v>
      </c>
      <c r="AH47" s="24"/>
      <c r="AI47" s="25"/>
      <c r="AJ47" s="25"/>
      <c r="AK47" s="27"/>
      <c r="AL47" s="25">
        <f t="shared" si="31"/>
        <v>36</v>
      </c>
      <c r="AM47" s="24"/>
      <c r="AN47" s="25">
        <v>34</v>
      </c>
      <c r="AO47" s="25"/>
      <c r="AP47" s="25">
        <v>2</v>
      </c>
      <c r="AQ47" s="25"/>
      <c r="AR47" s="130"/>
      <c r="AS47" s="25"/>
      <c r="AT47" s="25"/>
      <c r="AU47" s="27"/>
      <c r="AV47" s="25">
        <f t="shared" si="28"/>
        <v>0</v>
      </c>
      <c r="AW47" s="24"/>
      <c r="AX47" s="25"/>
      <c r="AY47" s="25"/>
      <c r="AZ47" s="25"/>
      <c r="BA47" s="154">
        <f t="shared" si="29"/>
        <v>0</v>
      </c>
      <c r="BB47" s="24"/>
      <c r="BC47" s="25"/>
      <c r="BD47" s="25"/>
      <c r="BE47" s="25"/>
      <c r="BF47" s="42"/>
      <c r="BH47" s="61"/>
      <c r="BI47" s="42"/>
      <c r="BJ47" s="61"/>
      <c r="BK47" s="42"/>
      <c r="BL47" s="61"/>
      <c r="BM47" s="42"/>
      <c r="BN47" s="42"/>
      <c r="BO47" s="42"/>
      <c r="BP47" s="42"/>
      <c r="BQ47" s="42"/>
    </row>
    <row r="48" spans="1:71" ht="11.25" customHeight="1" x14ac:dyDescent="0.2">
      <c r="A48" s="70" t="s">
        <v>61</v>
      </c>
      <c r="B48" s="563" t="s">
        <v>127</v>
      </c>
      <c r="C48" s="563"/>
      <c r="D48" s="563"/>
      <c r="E48" s="563"/>
      <c r="F48" s="563"/>
      <c r="G48" s="563"/>
      <c r="H48" s="563"/>
      <c r="I48" s="563"/>
      <c r="J48" s="563"/>
      <c r="K48" s="64"/>
      <c r="L48" s="9"/>
      <c r="M48" s="9" t="s">
        <v>42</v>
      </c>
      <c r="N48" s="71"/>
      <c r="O48" s="30"/>
      <c r="P48" s="9"/>
      <c r="Q48" s="145">
        <f t="shared" si="30"/>
        <v>42</v>
      </c>
      <c r="R48" s="145"/>
      <c r="S48" s="146">
        <f t="shared" si="19"/>
        <v>6</v>
      </c>
      <c r="T48" s="153">
        <f t="shared" si="20"/>
        <v>2</v>
      </c>
      <c r="U48" s="25">
        <f t="shared" si="21"/>
        <v>34</v>
      </c>
      <c r="V48" s="25">
        <f t="shared" si="22"/>
        <v>16</v>
      </c>
      <c r="W48" s="25"/>
      <c r="X48" s="25">
        <v>18</v>
      </c>
      <c r="Y48" s="25"/>
      <c r="Z48" s="25">
        <f t="shared" si="23"/>
        <v>0</v>
      </c>
      <c r="AA48" s="170">
        <f t="shared" si="24"/>
        <v>6</v>
      </c>
      <c r="AB48" s="25">
        <f t="shared" si="25"/>
        <v>0</v>
      </c>
      <c r="AC48" s="24"/>
      <c r="AD48" s="25"/>
      <c r="AE48" s="25"/>
      <c r="AF48" s="25"/>
      <c r="AG48" s="154">
        <f t="shared" si="26"/>
        <v>0</v>
      </c>
      <c r="AH48" s="24"/>
      <c r="AI48" s="25"/>
      <c r="AJ48" s="25"/>
      <c r="AK48" s="27"/>
      <c r="AL48" s="25">
        <f>AN48+AO48+AP48</f>
        <v>36</v>
      </c>
      <c r="AM48" s="24">
        <v>6</v>
      </c>
      <c r="AN48" s="25">
        <v>34</v>
      </c>
      <c r="AO48" s="25"/>
      <c r="AP48" s="25">
        <v>2</v>
      </c>
      <c r="AQ48" s="25">
        <f t="shared" si="32"/>
        <v>0</v>
      </c>
      <c r="AR48" s="24"/>
      <c r="AS48" s="171"/>
      <c r="AT48" s="25"/>
      <c r="AU48" s="27"/>
      <c r="AV48" s="25">
        <f t="shared" si="28"/>
        <v>0</v>
      </c>
      <c r="AW48" s="132"/>
      <c r="AX48" s="25"/>
      <c r="AY48" s="25"/>
      <c r="AZ48" s="25"/>
      <c r="BA48" s="154">
        <f t="shared" si="29"/>
        <v>0</v>
      </c>
      <c r="BB48" s="24"/>
      <c r="BC48" s="25"/>
      <c r="BD48" s="25"/>
      <c r="BE48" s="25"/>
      <c r="BF48" s="42"/>
      <c r="BH48" s="61"/>
      <c r="BI48" s="42"/>
      <c r="BJ48" s="61"/>
      <c r="BK48" s="42"/>
      <c r="BL48" s="61"/>
      <c r="BM48" s="42"/>
      <c r="BN48" s="42"/>
      <c r="BO48" s="42"/>
      <c r="BP48" s="42"/>
      <c r="BQ48" s="42"/>
    </row>
    <row r="49" spans="1:69" ht="11.25" customHeight="1" x14ac:dyDescent="0.2">
      <c r="A49" s="70" t="s">
        <v>62</v>
      </c>
      <c r="B49" s="563" t="s">
        <v>128</v>
      </c>
      <c r="C49" s="563"/>
      <c r="D49" s="563"/>
      <c r="E49" s="563"/>
      <c r="F49" s="563"/>
      <c r="G49" s="563"/>
      <c r="H49" s="563"/>
      <c r="I49" s="563"/>
      <c r="J49" s="563"/>
      <c r="K49" s="9"/>
      <c r="L49" s="64"/>
      <c r="M49" s="9"/>
      <c r="N49" s="15" t="s">
        <v>44</v>
      </c>
      <c r="O49" s="128"/>
      <c r="P49" s="8"/>
      <c r="Q49" s="145">
        <f t="shared" si="30"/>
        <v>72</v>
      </c>
      <c r="R49" s="145"/>
      <c r="S49" s="146">
        <f t="shared" si="19"/>
        <v>0</v>
      </c>
      <c r="T49" s="153">
        <f t="shared" si="20"/>
        <v>2</v>
      </c>
      <c r="U49" s="25">
        <f t="shared" si="21"/>
        <v>70</v>
      </c>
      <c r="V49" s="25">
        <f t="shared" si="22"/>
        <v>34</v>
      </c>
      <c r="W49" s="25"/>
      <c r="X49" s="25">
        <v>36</v>
      </c>
      <c r="Y49" s="25"/>
      <c r="Z49" s="25">
        <f t="shared" si="23"/>
        <v>0</v>
      </c>
      <c r="AA49" s="170">
        <f t="shared" si="24"/>
        <v>0</v>
      </c>
      <c r="AB49" s="25">
        <f t="shared" si="25"/>
        <v>0</v>
      </c>
      <c r="AC49" s="24"/>
      <c r="AD49" s="25"/>
      <c r="AE49" s="25"/>
      <c r="AF49" s="25"/>
      <c r="AG49" s="154">
        <f t="shared" si="26"/>
        <v>0</v>
      </c>
      <c r="AH49" s="24"/>
      <c r="AI49" s="25"/>
      <c r="AJ49" s="25"/>
      <c r="AK49" s="27"/>
      <c r="AL49" s="25">
        <f t="shared" si="31"/>
        <v>0</v>
      </c>
      <c r="AM49" s="24"/>
      <c r="AN49" s="25"/>
      <c r="AO49" s="25"/>
      <c r="AP49" s="25"/>
      <c r="AQ49" s="25">
        <f t="shared" si="32"/>
        <v>72</v>
      </c>
      <c r="AR49" s="24"/>
      <c r="AS49" s="25">
        <v>70</v>
      </c>
      <c r="AT49" s="25"/>
      <c r="AU49" s="27">
        <v>2</v>
      </c>
      <c r="AV49" s="27">
        <f t="shared" si="28"/>
        <v>0</v>
      </c>
      <c r="AW49" s="141"/>
      <c r="AX49" s="154"/>
      <c r="AY49" s="25"/>
      <c r="AZ49" s="25"/>
      <c r="BA49" s="154">
        <f t="shared" si="29"/>
        <v>0</v>
      </c>
      <c r="BB49" s="24"/>
      <c r="BC49" s="25"/>
      <c r="BD49" s="25"/>
      <c r="BE49" s="25"/>
      <c r="BF49" s="42"/>
      <c r="BH49" s="61"/>
      <c r="BI49" s="42"/>
      <c r="BJ49" s="61"/>
      <c r="BK49" s="42"/>
      <c r="BL49" s="61"/>
      <c r="BM49" s="42"/>
      <c r="BN49" s="42"/>
      <c r="BO49" s="42"/>
      <c r="BP49" s="42"/>
      <c r="BQ49" s="42"/>
    </row>
    <row r="50" spans="1:69" ht="11.25" customHeight="1" x14ac:dyDescent="0.2">
      <c r="A50" s="70" t="s">
        <v>63</v>
      </c>
      <c r="B50" s="561" t="s">
        <v>129</v>
      </c>
      <c r="C50" s="561"/>
      <c r="D50" s="561"/>
      <c r="E50" s="561"/>
      <c r="F50" s="561"/>
      <c r="G50" s="561"/>
      <c r="H50" s="561"/>
      <c r="I50" s="561"/>
      <c r="J50" s="561"/>
      <c r="K50" s="9"/>
      <c r="L50" s="9"/>
      <c r="M50" s="9"/>
      <c r="N50" s="15" t="s">
        <v>42</v>
      </c>
      <c r="O50" s="128"/>
      <c r="P50" s="8"/>
      <c r="Q50" s="145">
        <f t="shared" si="30"/>
        <v>78</v>
      </c>
      <c r="R50" s="145"/>
      <c r="S50" s="146">
        <f t="shared" si="19"/>
        <v>6</v>
      </c>
      <c r="T50" s="153">
        <f t="shared" si="20"/>
        <v>2</v>
      </c>
      <c r="U50" s="25">
        <f t="shared" si="21"/>
        <v>70</v>
      </c>
      <c r="V50" s="25">
        <f t="shared" si="22"/>
        <v>34</v>
      </c>
      <c r="W50" s="25"/>
      <c r="X50" s="25">
        <v>36</v>
      </c>
      <c r="Y50" s="25"/>
      <c r="Z50" s="25">
        <f t="shared" si="23"/>
        <v>0</v>
      </c>
      <c r="AA50" s="170">
        <f t="shared" si="24"/>
        <v>6</v>
      </c>
      <c r="AB50" s="25">
        <f t="shared" si="25"/>
        <v>0</v>
      </c>
      <c r="AC50" s="24"/>
      <c r="AD50" s="25"/>
      <c r="AE50" s="25"/>
      <c r="AF50" s="25"/>
      <c r="AG50" s="154">
        <f t="shared" si="26"/>
        <v>0</v>
      </c>
      <c r="AH50" s="24"/>
      <c r="AI50" s="25"/>
      <c r="AJ50" s="25"/>
      <c r="AK50" s="27"/>
      <c r="AL50" s="25">
        <f>AN50+AO50+AP50</f>
        <v>0</v>
      </c>
      <c r="AM50" s="24"/>
      <c r="AN50" s="25"/>
      <c r="AO50" s="25"/>
      <c r="AP50" s="25"/>
      <c r="AQ50" s="25">
        <f t="shared" si="32"/>
        <v>72</v>
      </c>
      <c r="AR50" s="24">
        <v>6</v>
      </c>
      <c r="AS50" s="25">
        <v>70</v>
      </c>
      <c r="AT50" s="25"/>
      <c r="AU50" s="27">
        <v>2</v>
      </c>
      <c r="AV50" s="27">
        <f t="shared" si="28"/>
        <v>0</v>
      </c>
      <c r="AW50" s="141"/>
      <c r="AX50" s="154"/>
      <c r="AY50" s="25"/>
      <c r="AZ50" s="25"/>
      <c r="BA50" s="154">
        <f t="shared" si="29"/>
        <v>0</v>
      </c>
      <c r="BB50" s="24"/>
      <c r="BC50" s="25"/>
      <c r="BD50" s="25"/>
      <c r="BE50" s="25"/>
      <c r="BH50" s="61"/>
      <c r="BJ50" s="61"/>
      <c r="BL50" s="61"/>
    </row>
    <row r="51" spans="1:69" ht="11.25" customHeight="1" x14ac:dyDescent="0.2">
      <c r="A51" s="70" t="s">
        <v>64</v>
      </c>
      <c r="B51" s="563" t="s">
        <v>130</v>
      </c>
      <c r="C51" s="563"/>
      <c r="D51" s="563"/>
      <c r="E51" s="563"/>
      <c r="F51" s="563"/>
      <c r="G51" s="563"/>
      <c r="H51" s="563"/>
      <c r="I51" s="563"/>
      <c r="J51" s="563"/>
      <c r="K51" s="9"/>
      <c r="L51" s="9"/>
      <c r="M51" s="9" t="s">
        <v>42</v>
      </c>
      <c r="N51" s="15"/>
      <c r="O51" s="128"/>
      <c r="P51" s="8"/>
      <c r="Q51" s="145">
        <f t="shared" si="30"/>
        <v>42</v>
      </c>
      <c r="R51" s="145"/>
      <c r="S51" s="146">
        <f t="shared" si="19"/>
        <v>6</v>
      </c>
      <c r="T51" s="153">
        <f t="shared" si="20"/>
        <v>2</v>
      </c>
      <c r="U51" s="25">
        <f t="shared" si="21"/>
        <v>34</v>
      </c>
      <c r="V51" s="25">
        <f t="shared" si="22"/>
        <v>30</v>
      </c>
      <c r="W51" s="25"/>
      <c r="X51" s="25">
        <v>4</v>
      </c>
      <c r="Y51" s="25"/>
      <c r="Z51" s="25">
        <f t="shared" si="23"/>
        <v>0</v>
      </c>
      <c r="AA51" s="170">
        <f t="shared" si="24"/>
        <v>6</v>
      </c>
      <c r="AB51" s="25">
        <f t="shared" si="25"/>
        <v>0</v>
      </c>
      <c r="AC51" s="24"/>
      <c r="AD51" s="25"/>
      <c r="AE51" s="25"/>
      <c r="AF51" s="25"/>
      <c r="AG51" s="154">
        <f t="shared" si="26"/>
        <v>0</v>
      </c>
      <c r="AH51" s="24"/>
      <c r="AI51" s="25"/>
      <c r="AJ51" s="25"/>
      <c r="AK51" s="27"/>
      <c r="AL51" s="25">
        <f>AN51+AO51+AP51</f>
        <v>36</v>
      </c>
      <c r="AM51" s="24">
        <v>6</v>
      </c>
      <c r="AN51" s="25">
        <v>34</v>
      </c>
      <c r="AO51" s="25"/>
      <c r="AP51" s="25">
        <v>2</v>
      </c>
      <c r="AQ51" s="25">
        <f t="shared" si="32"/>
        <v>0</v>
      </c>
      <c r="AR51" s="24"/>
      <c r="AS51" s="25"/>
      <c r="AT51" s="25"/>
      <c r="AU51" s="27"/>
      <c r="AV51" s="27">
        <f t="shared" si="28"/>
        <v>0</v>
      </c>
      <c r="AW51" s="141"/>
      <c r="AX51" s="154"/>
      <c r="AY51" s="25"/>
      <c r="AZ51" s="25"/>
      <c r="BA51" s="154">
        <f t="shared" si="29"/>
        <v>0</v>
      </c>
      <c r="BB51" s="24"/>
      <c r="BC51" s="25"/>
      <c r="BD51" s="25"/>
      <c r="BE51" s="25"/>
      <c r="BF51" s="42"/>
      <c r="BH51" s="61"/>
      <c r="BI51" s="42"/>
      <c r="BJ51" s="61"/>
      <c r="BK51" s="42"/>
      <c r="BL51" s="61"/>
      <c r="BM51" s="42"/>
      <c r="BN51" s="42"/>
      <c r="BO51" s="42"/>
      <c r="BP51" s="42"/>
      <c r="BQ51" s="42"/>
    </row>
    <row r="52" spans="1:69" ht="12" customHeight="1" x14ac:dyDescent="0.2">
      <c r="A52" s="70" t="s">
        <v>65</v>
      </c>
      <c r="B52" s="564" t="s">
        <v>131</v>
      </c>
      <c r="C52" s="564"/>
      <c r="D52" s="564"/>
      <c r="E52" s="564"/>
      <c r="F52" s="564"/>
      <c r="G52" s="564"/>
      <c r="H52" s="564"/>
      <c r="I52" s="564"/>
      <c r="J52" s="564"/>
      <c r="K52" s="9"/>
      <c r="L52" s="9"/>
      <c r="M52" s="9" t="s">
        <v>42</v>
      </c>
      <c r="N52" s="64"/>
      <c r="O52" s="127"/>
      <c r="P52" s="9"/>
      <c r="Q52" s="145">
        <f t="shared" si="30"/>
        <v>42</v>
      </c>
      <c r="R52" s="145"/>
      <c r="S52" s="146">
        <f t="shared" si="19"/>
        <v>6</v>
      </c>
      <c r="T52" s="153">
        <f t="shared" si="20"/>
        <v>2</v>
      </c>
      <c r="U52" s="25">
        <f t="shared" si="21"/>
        <v>34</v>
      </c>
      <c r="V52" s="25">
        <f t="shared" si="22"/>
        <v>2</v>
      </c>
      <c r="W52" s="25"/>
      <c r="X52" s="25">
        <v>32</v>
      </c>
      <c r="Y52" s="25"/>
      <c r="Z52" s="25">
        <f t="shared" si="23"/>
        <v>0</v>
      </c>
      <c r="AA52" s="170">
        <f t="shared" si="24"/>
        <v>6</v>
      </c>
      <c r="AB52" s="25">
        <f t="shared" si="25"/>
        <v>0</v>
      </c>
      <c r="AC52" s="24"/>
      <c r="AD52" s="25"/>
      <c r="AE52" s="25"/>
      <c r="AF52" s="25"/>
      <c r="AG52" s="154">
        <f t="shared" si="26"/>
        <v>0</v>
      </c>
      <c r="AH52" s="24"/>
      <c r="AI52" s="25"/>
      <c r="AJ52" s="25"/>
      <c r="AK52" s="27"/>
      <c r="AL52" s="25">
        <f>AN52+AO52+AP52</f>
        <v>36</v>
      </c>
      <c r="AM52" s="24">
        <v>6</v>
      </c>
      <c r="AN52" s="25">
        <v>34</v>
      </c>
      <c r="AO52" s="25"/>
      <c r="AP52" s="25">
        <v>2</v>
      </c>
      <c r="AQ52" s="25">
        <f t="shared" si="32"/>
        <v>0</v>
      </c>
      <c r="AR52" s="24"/>
      <c r="AS52" s="25"/>
      <c r="AT52" s="25"/>
      <c r="AU52" s="27"/>
      <c r="AV52" s="25">
        <f t="shared" si="28"/>
        <v>0</v>
      </c>
      <c r="AW52" s="133"/>
      <c r="AX52" s="25"/>
      <c r="AY52" s="25"/>
      <c r="AZ52" s="25"/>
      <c r="BA52" s="154">
        <f t="shared" si="29"/>
        <v>0</v>
      </c>
      <c r="BB52" s="24"/>
      <c r="BC52" s="25"/>
      <c r="BD52" s="25"/>
      <c r="BE52" s="25"/>
      <c r="BF52" s="42"/>
      <c r="BH52" s="61"/>
      <c r="BI52" s="42"/>
      <c r="BJ52" s="61"/>
      <c r="BK52" s="42"/>
      <c r="BL52" s="61"/>
      <c r="BM52" s="42"/>
      <c r="BN52" s="42"/>
      <c r="BO52" s="42"/>
      <c r="BP52" s="42"/>
      <c r="BQ52" s="42"/>
    </row>
    <row r="53" spans="1:69" ht="11.25" customHeight="1" x14ac:dyDescent="0.2">
      <c r="A53" s="70" t="s">
        <v>66</v>
      </c>
      <c r="B53" s="563" t="s">
        <v>141</v>
      </c>
      <c r="C53" s="563"/>
      <c r="D53" s="563"/>
      <c r="E53" s="563"/>
      <c r="F53" s="563"/>
      <c r="G53" s="563"/>
      <c r="H53" s="563"/>
      <c r="I53" s="563"/>
      <c r="J53" s="563"/>
      <c r="K53" s="9"/>
      <c r="L53" s="9"/>
      <c r="M53" s="9" t="s">
        <v>42</v>
      </c>
      <c r="N53" s="9"/>
      <c r="O53" s="9"/>
      <c r="P53" s="9"/>
      <c r="Q53" s="145">
        <f t="shared" si="30"/>
        <v>42</v>
      </c>
      <c r="R53" s="145"/>
      <c r="S53" s="146">
        <f t="shared" si="19"/>
        <v>6</v>
      </c>
      <c r="T53" s="153">
        <f t="shared" si="20"/>
        <v>2</v>
      </c>
      <c r="U53" s="25">
        <f t="shared" si="21"/>
        <v>34</v>
      </c>
      <c r="V53" s="25">
        <f t="shared" si="22"/>
        <v>20</v>
      </c>
      <c r="W53" s="25"/>
      <c r="X53" s="25">
        <v>14</v>
      </c>
      <c r="Y53" s="25"/>
      <c r="Z53" s="25">
        <f t="shared" si="23"/>
        <v>0</v>
      </c>
      <c r="AA53" s="170">
        <f t="shared" si="24"/>
        <v>6</v>
      </c>
      <c r="AB53" s="25">
        <f t="shared" si="25"/>
        <v>0</v>
      </c>
      <c r="AC53" s="24"/>
      <c r="AD53" s="25"/>
      <c r="AE53" s="25"/>
      <c r="AF53" s="25"/>
      <c r="AG53" s="154">
        <f t="shared" si="26"/>
        <v>0</v>
      </c>
      <c r="AH53" s="24"/>
      <c r="AI53" s="25"/>
      <c r="AJ53" s="25"/>
      <c r="AK53" s="27"/>
      <c r="AL53" s="25">
        <f>AN53+AO53+AP53</f>
        <v>36</v>
      </c>
      <c r="AM53" s="24">
        <v>6</v>
      </c>
      <c r="AN53" s="25">
        <v>34</v>
      </c>
      <c r="AO53" s="25"/>
      <c r="AP53" s="25">
        <v>2</v>
      </c>
      <c r="AQ53" s="25">
        <f t="shared" si="32"/>
        <v>0</v>
      </c>
      <c r="AR53" s="24"/>
      <c r="AS53" s="25"/>
      <c r="AT53" s="25"/>
      <c r="AU53" s="27"/>
      <c r="AV53" s="25">
        <f t="shared" si="28"/>
        <v>0</v>
      </c>
      <c r="AW53" s="24"/>
      <c r="AX53" s="25"/>
      <c r="AY53" s="25"/>
      <c r="AZ53" s="25"/>
      <c r="BA53" s="154">
        <f t="shared" si="29"/>
        <v>0</v>
      </c>
      <c r="BB53" s="24"/>
      <c r="BC53" s="25"/>
      <c r="BD53" s="25"/>
      <c r="BE53" s="25"/>
      <c r="BF53" s="42"/>
      <c r="BH53" s="61"/>
      <c r="BI53" s="42"/>
      <c r="BJ53" s="61"/>
      <c r="BK53" s="42"/>
      <c r="BL53" s="61"/>
      <c r="BM53" s="42"/>
      <c r="BN53" s="42"/>
      <c r="BO53" s="42"/>
      <c r="BP53" s="42"/>
      <c r="BQ53" s="42"/>
    </row>
    <row r="54" spans="1:69" s="42" customFormat="1" ht="11.25" customHeight="1" x14ac:dyDescent="0.2">
      <c r="A54" s="72" t="s">
        <v>68</v>
      </c>
      <c r="B54" s="555" t="s">
        <v>69</v>
      </c>
      <c r="C54" s="555"/>
      <c r="D54" s="555"/>
      <c r="E54" s="555"/>
      <c r="F54" s="555"/>
      <c r="G54" s="555"/>
      <c r="H54" s="555"/>
      <c r="I54" s="555"/>
      <c r="J54" s="555"/>
      <c r="K54" s="556"/>
      <c r="L54" s="556"/>
      <c r="M54" s="556"/>
      <c r="N54" s="556"/>
      <c r="O54" s="556"/>
      <c r="P54" s="556"/>
      <c r="Q54" s="172">
        <f>Q56+Q83</f>
        <v>1884</v>
      </c>
      <c r="R54" s="172">
        <f>R56+R83+T55</f>
        <v>24</v>
      </c>
      <c r="S54" s="173">
        <f t="shared" ref="S54:X54" si="33">S56+S83+T55</f>
        <v>48</v>
      </c>
      <c r="T54" s="173">
        <f t="shared" si="33"/>
        <v>22</v>
      </c>
      <c r="U54" s="173">
        <f t="shared" si="33"/>
        <v>890</v>
      </c>
      <c r="V54" s="173">
        <f t="shared" si="33"/>
        <v>416</v>
      </c>
      <c r="W54" s="173">
        <f t="shared" si="33"/>
        <v>0</v>
      </c>
      <c r="X54" s="173">
        <f t="shared" si="33"/>
        <v>394</v>
      </c>
      <c r="Y54" s="173">
        <f>Y56+Y83</f>
        <v>80</v>
      </c>
      <c r="Z54" s="173">
        <f t="shared" ref="Z54:BE54" si="34">Z56+Z83+AA55</f>
        <v>900</v>
      </c>
      <c r="AA54" s="173">
        <f t="shared" si="34"/>
        <v>0</v>
      </c>
      <c r="AB54" s="173">
        <f t="shared" si="34"/>
        <v>0</v>
      </c>
      <c r="AC54" s="173">
        <f t="shared" si="34"/>
        <v>0</v>
      </c>
      <c r="AD54" s="173">
        <f t="shared" si="34"/>
        <v>0</v>
      </c>
      <c r="AE54" s="173">
        <f t="shared" si="34"/>
        <v>0</v>
      </c>
      <c r="AF54" s="173">
        <f t="shared" si="34"/>
        <v>0</v>
      </c>
      <c r="AG54" s="172">
        <f t="shared" si="34"/>
        <v>0</v>
      </c>
      <c r="AH54" s="173">
        <f t="shared" si="34"/>
        <v>0</v>
      </c>
      <c r="AI54" s="173">
        <f t="shared" si="34"/>
        <v>0</v>
      </c>
      <c r="AJ54" s="173">
        <f t="shared" si="34"/>
        <v>0</v>
      </c>
      <c r="AK54" s="174">
        <f t="shared" si="34"/>
        <v>0</v>
      </c>
      <c r="AL54" s="173">
        <f t="shared" si="34"/>
        <v>158</v>
      </c>
      <c r="AM54" s="173">
        <f t="shared" si="34"/>
        <v>0</v>
      </c>
      <c r="AN54" s="173">
        <f t="shared" si="34"/>
        <v>154</v>
      </c>
      <c r="AO54" s="173">
        <f t="shared" si="34"/>
        <v>0</v>
      </c>
      <c r="AP54" s="173">
        <f t="shared" si="34"/>
        <v>4</v>
      </c>
      <c r="AQ54" s="172">
        <f t="shared" si="34"/>
        <v>550</v>
      </c>
      <c r="AR54" s="173">
        <f t="shared" si="34"/>
        <v>12</v>
      </c>
      <c r="AS54" s="173">
        <f t="shared" si="34"/>
        <v>256</v>
      </c>
      <c r="AT54" s="173">
        <f t="shared" si="34"/>
        <v>288</v>
      </c>
      <c r="AU54" s="173">
        <f t="shared" si="34"/>
        <v>6</v>
      </c>
      <c r="AV54" s="173">
        <f t="shared" si="34"/>
        <v>532</v>
      </c>
      <c r="AW54" s="173">
        <f t="shared" si="34"/>
        <v>0</v>
      </c>
      <c r="AX54" s="173">
        <f t="shared" si="34"/>
        <v>310</v>
      </c>
      <c r="AY54" s="173">
        <f t="shared" si="34"/>
        <v>216</v>
      </c>
      <c r="AZ54" s="174">
        <f t="shared" si="34"/>
        <v>6</v>
      </c>
      <c r="BA54" s="173">
        <f t="shared" si="34"/>
        <v>572</v>
      </c>
      <c r="BB54" s="173">
        <f t="shared" si="34"/>
        <v>36</v>
      </c>
      <c r="BC54" s="173">
        <f t="shared" si="34"/>
        <v>170</v>
      </c>
      <c r="BD54" s="173">
        <f t="shared" si="34"/>
        <v>396</v>
      </c>
      <c r="BE54" s="173">
        <f t="shared" si="34"/>
        <v>6</v>
      </c>
      <c r="BF54" s="4"/>
      <c r="BG54" s="4"/>
      <c r="BH54" s="61"/>
      <c r="BI54" s="4"/>
      <c r="BJ54" s="61"/>
      <c r="BK54" s="4"/>
      <c r="BL54" s="61"/>
      <c r="BM54" s="4"/>
      <c r="BN54" s="4"/>
      <c r="BO54" s="4"/>
      <c r="BP54" s="4"/>
      <c r="BQ54" s="4"/>
    </row>
    <row r="55" spans="1:69" s="63" customFormat="1" ht="12" customHeight="1" x14ac:dyDescent="0.2">
      <c r="A55" s="73"/>
      <c r="B55" s="557" t="s">
        <v>5</v>
      </c>
      <c r="C55" s="557"/>
      <c r="D55" s="557"/>
      <c r="E55" s="557"/>
      <c r="F55" s="557"/>
      <c r="G55" s="557"/>
      <c r="H55" s="557"/>
      <c r="I55" s="557"/>
      <c r="J55" s="557"/>
      <c r="K55" s="74"/>
      <c r="L55" s="74"/>
      <c r="M55" s="74"/>
      <c r="N55" s="74"/>
      <c r="O55" s="74"/>
      <c r="P55" s="74"/>
      <c r="Q55" s="75"/>
      <c r="R55" s="75"/>
      <c r="S55" s="76">
        <f>S57+S63+S68+S73+S78</f>
        <v>48</v>
      </c>
      <c r="T55" s="76"/>
      <c r="U55" s="77"/>
      <c r="V55" s="77"/>
      <c r="W55" s="77"/>
      <c r="X55" s="77"/>
      <c r="Y55" s="77"/>
      <c r="Z55" s="77"/>
      <c r="AA55" s="78"/>
      <c r="AB55" s="77"/>
      <c r="AC55" s="78"/>
      <c r="AD55" s="77"/>
      <c r="AE55" s="77"/>
      <c r="AF55" s="77"/>
      <c r="AG55" s="75"/>
      <c r="AH55" s="78"/>
      <c r="AI55" s="77"/>
      <c r="AJ55" s="77"/>
      <c r="AK55" s="79"/>
      <c r="AL55" s="77"/>
      <c r="AM55" s="78"/>
      <c r="AN55" s="77"/>
      <c r="AO55" s="77"/>
      <c r="AP55" s="77"/>
      <c r="AQ55" s="75"/>
      <c r="AR55" s="78"/>
      <c r="AS55" s="77"/>
      <c r="AT55" s="77"/>
      <c r="AU55" s="77"/>
      <c r="AV55" s="77"/>
      <c r="AW55" s="78"/>
      <c r="AX55" s="77"/>
      <c r="AY55" s="77"/>
      <c r="AZ55" s="79"/>
      <c r="BA55" s="77"/>
      <c r="BB55" s="78"/>
      <c r="BC55" s="77"/>
      <c r="BD55" s="77"/>
      <c r="BE55" s="77"/>
      <c r="BG55" s="4"/>
      <c r="BH55" s="61"/>
      <c r="BJ55" s="61"/>
      <c r="BL55" s="61"/>
    </row>
    <row r="56" spans="1:69" s="42" customFormat="1" ht="11.25" customHeight="1" x14ac:dyDescent="0.2">
      <c r="A56" s="60" t="s">
        <v>70</v>
      </c>
      <c r="B56" s="552" t="s">
        <v>71</v>
      </c>
      <c r="C56" s="552"/>
      <c r="D56" s="552"/>
      <c r="E56" s="552"/>
      <c r="F56" s="552"/>
      <c r="G56" s="552"/>
      <c r="H56" s="552"/>
      <c r="I56" s="552"/>
      <c r="J56" s="552"/>
      <c r="K56" s="558"/>
      <c r="L56" s="558"/>
      <c r="M56" s="558"/>
      <c r="N56" s="558"/>
      <c r="O56" s="558"/>
      <c r="P56" s="558"/>
      <c r="Q56" s="166">
        <f t="shared" ref="Q56:BE56" si="35">Q57+Q63+Q68+Q73+Q78</f>
        <v>1740</v>
      </c>
      <c r="R56" s="166">
        <f t="shared" si="35"/>
        <v>24</v>
      </c>
      <c r="S56" s="167">
        <f t="shared" si="35"/>
        <v>48</v>
      </c>
      <c r="T56" s="167">
        <f t="shared" si="35"/>
        <v>22</v>
      </c>
      <c r="U56" s="167">
        <f t="shared" si="35"/>
        <v>890</v>
      </c>
      <c r="V56" s="167">
        <f t="shared" si="35"/>
        <v>416</v>
      </c>
      <c r="W56" s="167">
        <f t="shared" si="35"/>
        <v>0</v>
      </c>
      <c r="X56" s="167">
        <f t="shared" si="35"/>
        <v>394</v>
      </c>
      <c r="Y56" s="167">
        <f t="shared" si="35"/>
        <v>80</v>
      </c>
      <c r="Z56" s="167">
        <f t="shared" si="35"/>
        <v>756</v>
      </c>
      <c r="AA56" s="168">
        <f t="shared" si="35"/>
        <v>0</v>
      </c>
      <c r="AB56" s="167">
        <f t="shared" si="35"/>
        <v>0</v>
      </c>
      <c r="AC56" s="167">
        <f t="shared" si="35"/>
        <v>0</v>
      </c>
      <c r="AD56" s="167">
        <f t="shared" si="35"/>
        <v>0</v>
      </c>
      <c r="AE56" s="167">
        <f t="shared" si="35"/>
        <v>0</v>
      </c>
      <c r="AF56" s="167">
        <f t="shared" si="35"/>
        <v>0</v>
      </c>
      <c r="AG56" s="166">
        <f t="shared" si="35"/>
        <v>0</v>
      </c>
      <c r="AH56" s="167">
        <f t="shared" si="35"/>
        <v>0</v>
      </c>
      <c r="AI56" s="167">
        <f t="shared" si="35"/>
        <v>0</v>
      </c>
      <c r="AJ56" s="167">
        <f t="shared" si="35"/>
        <v>0</v>
      </c>
      <c r="AK56" s="168">
        <f t="shared" si="35"/>
        <v>0</v>
      </c>
      <c r="AL56" s="167">
        <f t="shared" si="35"/>
        <v>158</v>
      </c>
      <c r="AM56" s="167">
        <f t="shared" si="35"/>
        <v>0</v>
      </c>
      <c r="AN56" s="167">
        <f t="shared" si="35"/>
        <v>154</v>
      </c>
      <c r="AO56" s="167">
        <f t="shared" si="35"/>
        <v>0</v>
      </c>
      <c r="AP56" s="167">
        <f t="shared" si="35"/>
        <v>4</v>
      </c>
      <c r="AQ56" s="166">
        <f t="shared" si="35"/>
        <v>550</v>
      </c>
      <c r="AR56" s="167">
        <f t="shared" si="35"/>
        <v>12</v>
      </c>
      <c r="AS56" s="167">
        <f t="shared" si="35"/>
        <v>256</v>
      </c>
      <c r="AT56" s="167">
        <f t="shared" si="35"/>
        <v>288</v>
      </c>
      <c r="AU56" s="168">
        <f t="shared" si="35"/>
        <v>6</v>
      </c>
      <c r="AV56" s="167">
        <f t="shared" si="35"/>
        <v>532</v>
      </c>
      <c r="AW56" s="167">
        <f t="shared" si="35"/>
        <v>0</v>
      </c>
      <c r="AX56" s="167">
        <f t="shared" si="35"/>
        <v>310</v>
      </c>
      <c r="AY56" s="167">
        <f t="shared" si="35"/>
        <v>216</v>
      </c>
      <c r="AZ56" s="167">
        <f t="shared" si="35"/>
        <v>6</v>
      </c>
      <c r="BA56" s="166">
        <f t="shared" si="35"/>
        <v>428</v>
      </c>
      <c r="BB56" s="167">
        <f t="shared" si="35"/>
        <v>36</v>
      </c>
      <c r="BC56" s="167">
        <f t="shared" si="35"/>
        <v>170</v>
      </c>
      <c r="BD56" s="167">
        <f t="shared" si="35"/>
        <v>252</v>
      </c>
      <c r="BE56" s="167">
        <f t="shared" si="35"/>
        <v>6</v>
      </c>
      <c r="BF56" s="4"/>
      <c r="BG56" s="4"/>
      <c r="BH56" s="61"/>
      <c r="BI56" s="4"/>
      <c r="BJ56" s="61"/>
      <c r="BK56" s="4"/>
      <c r="BL56" s="61"/>
      <c r="BM56" s="4"/>
      <c r="BN56" s="4"/>
      <c r="BO56" s="4"/>
      <c r="BP56" s="4"/>
      <c r="BQ56" s="4"/>
    </row>
    <row r="57" spans="1:69" s="42" customFormat="1" ht="21" customHeight="1" x14ac:dyDescent="0.2">
      <c r="A57" s="80" t="s">
        <v>72</v>
      </c>
      <c r="B57" s="569" t="s">
        <v>132</v>
      </c>
      <c r="C57" s="569"/>
      <c r="D57" s="569"/>
      <c r="E57" s="569"/>
      <c r="F57" s="569"/>
      <c r="G57" s="569"/>
      <c r="H57" s="569"/>
      <c r="I57" s="569"/>
      <c r="J57" s="569"/>
      <c r="K57" s="570" t="s">
        <v>42</v>
      </c>
      <c r="L57" s="570"/>
      <c r="M57" s="570"/>
      <c r="N57" s="570"/>
      <c r="O57" s="570"/>
      <c r="P57" s="570"/>
      <c r="Q57" s="81">
        <f>SUM(Q58:Q62)+S57</f>
        <v>422</v>
      </c>
      <c r="R57" s="81">
        <f t="shared" ref="R57:BE57" si="36">SUM(R58:R62)</f>
        <v>12</v>
      </c>
      <c r="S57" s="82">
        <f t="shared" si="36"/>
        <v>6</v>
      </c>
      <c r="T57" s="82">
        <f t="shared" si="36"/>
        <v>4</v>
      </c>
      <c r="U57" s="82">
        <f t="shared" si="36"/>
        <v>184</v>
      </c>
      <c r="V57" s="82">
        <f t="shared" si="36"/>
        <v>76</v>
      </c>
      <c r="W57" s="82">
        <f t="shared" si="36"/>
        <v>0</v>
      </c>
      <c r="X57" s="82">
        <f t="shared" si="36"/>
        <v>78</v>
      </c>
      <c r="Y57" s="82">
        <f t="shared" si="36"/>
        <v>30</v>
      </c>
      <c r="Z57" s="82">
        <f t="shared" si="36"/>
        <v>216</v>
      </c>
      <c r="AA57" s="83">
        <f t="shared" si="36"/>
        <v>0</v>
      </c>
      <c r="AB57" s="82">
        <f t="shared" si="36"/>
        <v>0</v>
      </c>
      <c r="AC57" s="82">
        <f t="shared" si="36"/>
        <v>0</v>
      </c>
      <c r="AD57" s="82">
        <f t="shared" si="36"/>
        <v>0</v>
      </c>
      <c r="AE57" s="82">
        <f t="shared" si="36"/>
        <v>0</v>
      </c>
      <c r="AF57" s="82">
        <f t="shared" si="36"/>
        <v>0</v>
      </c>
      <c r="AG57" s="81">
        <f t="shared" si="36"/>
        <v>0</v>
      </c>
      <c r="AH57" s="82">
        <f t="shared" si="36"/>
        <v>0</v>
      </c>
      <c r="AI57" s="82">
        <f t="shared" si="36"/>
        <v>0</v>
      </c>
      <c r="AJ57" s="82">
        <f t="shared" si="36"/>
        <v>0</v>
      </c>
      <c r="AK57" s="83">
        <f t="shared" si="36"/>
        <v>0</v>
      </c>
      <c r="AL57" s="82">
        <f t="shared" si="36"/>
        <v>92</v>
      </c>
      <c r="AM57" s="82">
        <f t="shared" si="36"/>
        <v>0</v>
      </c>
      <c r="AN57" s="82">
        <f t="shared" si="36"/>
        <v>90</v>
      </c>
      <c r="AO57" s="82">
        <f t="shared" si="36"/>
        <v>0</v>
      </c>
      <c r="AP57" s="82">
        <f t="shared" si="36"/>
        <v>2</v>
      </c>
      <c r="AQ57" s="81">
        <f t="shared" si="36"/>
        <v>312</v>
      </c>
      <c r="AR57" s="82">
        <f t="shared" si="36"/>
        <v>6</v>
      </c>
      <c r="AS57" s="82">
        <f t="shared" si="36"/>
        <v>94</v>
      </c>
      <c r="AT57" s="82">
        <f t="shared" si="36"/>
        <v>216</v>
      </c>
      <c r="AU57" s="83">
        <f t="shared" si="36"/>
        <v>2</v>
      </c>
      <c r="AV57" s="82">
        <f t="shared" si="36"/>
        <v>0</v>
      </c>
      <c r="AW57" s="82">
        <f t="shared" si="36"/>
        <v>0</v>
      </c>
      <c r="AX57" s="82">
        <f t="shared" si="36"/>
        <v>0</v>
      </c>
      <c r="AY57" s="82">
        <f t="shared" si="36"/>
        <v>0</v>
      </c>
      <c r="AZ57" s="82">
        <f t="shared" si="36"/>
        <v>0</v>
      </c>
      <c r="BA57" s="81">
        <f t="shared" si="36"/>
        <v>0</v>
      </c>
      <c r="BB57" s="82">
        <f t="shared" si="36"/>
        <v>0</v>
      </c>
      <c r="BC57" s="82">
        <f t="shared" si="36"/>
        <v>0</v>
      </c>
      <c r="BD57" s="82">
        <f t="shared" si="36"/>
        <v>0</v>
      </c>
      <c r="BE57" s="82">
        <f t="shared" si="36"/>
        <v>0</v>
      </c>
      <c r="BF57" s="4"/>
      <c r="BG57" s="4"/>
      <c r="BH57" s="61"/>
      <c r="BI57" s="4"/>
      <c r="BJ57" s="61"/>
      <c r="BK57" s="4"/>
      <c r="BL57" s="61"/>
      <c r="BM57" s="4"/>
      <c r="BN57" s="4"/>
      <c r="BO57" s="4"/>
      <c r="BP57" s="4"/>
      <c r="BQ57" s="4"/>
    </row>
    <row r="58" spans="1:69" s="42" customFormat="1" ht="11.25" customHeight="1" x14ac:dyDescent="0.2">
      <c r="A58" s="80"/>
      <c r="B58" s="571" t="s">
        <v>155</v>
      </c>
      <c r="C58" s="571"/>
      <c r="D58" s="571"/>
      <c r="E58" s="571"/>
      <c r="F58" s="571"/>
      <c r="G58" s="571"/>
      <c r="H58" s="571"/>
      <c r="I58" s="571"/>
      <c r="J58" s="571"/>
      <c r="K58" s="84"/>
      <c r="L58" s="84"/>
      <c r="M58" s="84"/>
      <c r="N58" s="84" t="s">
        <v>42</v>
      </c>
      <c r="O58" s="84"/>
      <c r="P58" s="84"/>
      <c r="Q58" s="145"/>
      <c r="R58" s="145"/>
      <c r="S58" s="146">
        <v>6</v>
      </c>
      <c r="T58" s="82"/>
      <c r="U58" s="175"/>
      <c r="V58" s="175"/>
      <c r="W58" s="175"/>
      <c r="X58" s="175"/>
      <c r="Y58" s="175"/>
      <c r="Z58" s="175"/>
      <c r="AA58" s="176"/>
      <c r="AB58" s="175"/>
      <c r="AC58" s="177"/>
      <c r="AD58" s="175"/>
      <c r="AE58" s="175"/>
      <c r="AF58" s="175"/>
      <c r="AG58" s="178"/>
      <c r="AH58" s="177"/>
      <c r="AI58" s="175"/>
      <c r="AJ58" s="175"/>
      <c r="AK58" s="179"/>
      <c r="AL58" s="175"/>
      <c r="AM58" s="177"/>
      <c r="AN58" s="175"/>
      <c r="AO58" s="175"/>
      <c r="AP58" s="175"/>
      <c r="AQ58" s="180"/>
      <c r="AR58" s="177">
        <v>6</v>
      </c>
      <c r="AS58" s="175"/>
      <c r="AT58" s="175"/>
      <c r="AU58" s="179"/>
      <c r="AV58" s="177"/>
      <c r="AW58" s="177"/>
      <c r="AX58" s="175"/>
      <c r="AY58" s="175"/>
      <c r="AZ58" s="175"/>
      <c r="BA58" s="180"/>
      <c r="BB58" s="177"/>
      <c r="BC58" s="175"/>
      <c r="BD58" s="175"/>
      <c r="BE58" s="175"/>
      <c r="BG58" s="4"/>
      <c r="BH58" s="61"/>
      <c r="BJ58" s="61"/>
      <c r="BL58" s="61"/>
    </row>
    <row r="59" spans="1:69" ht="19.5" customHeight="1" x14ac:dyDescent="0.2">
      <c r="A59" s="52" t="s">
        <v>74</v>
      </c>
      <c r="B59" s="572" t="s">
        <v>144</v>
      </c>
      <c r="C59" s="572"/>
      <c r="D59" s="572"/>
      <c r="E59" s="572"/>
      <c r="F59" s="572"/>
      <c r="G59" s="572"/>
      <c r="H59" s="572"/>
      <c r="I59" s="572"/>
      <c r="J59" s="572"/>
      <c r="K59" s="9"/>
      <c r="L59" s="9"/>
      <c r="M59" s="9"/>
      <c r="N59" s="9" t="s">
        <v>44</v>
      </c>
      <c r="O59" s="9"/>
      <c r="P59" s="9"/>
      <c r="Q59" s="145">
        <f>R59+T59+U59+S59</f>
        <v>102</v>
      </c>
      <c r="R59" s="145">
        <v>6</v>
      </c>
      <c r="S59" s="146">
        <f>AC59+AH59+AM59+AR59+AW59+BB59</f>
        <v>0</v>
      </c>
      <c r="T59" s="153">
        <f t="shared" ref="T59:T60" si="37">AF59+AK59+AP59+AU59+AZ59+BE59</f>
        <v>2</v>
      </c>
      <c r="U59" s="25">
        <f>AD59+AI59+AN59+AS59+AX59+BC59</f>
        <v>94</v>
      </c>
      <c r="V59" s="25">
        <f>U59-W59-Y59-X59</f>
        <v>32</v>
      </c>
      <c r="W59" s="25"/>
      <c r="X59" s="25">
        <v>32</v>
      </c>
      <c r="Y59" s="25">
        <v>30</v>
      </c>
      <c r="Z59" s="25">
        <f>AE59+AJ59+AO59+AT59+AY59+BD59</f>
        <v>0</v>
      </c>
      <c r="AA59" s="181"/>
      <c r="AB59" s="25">
        <f>AD59+AE59+AF59</f>
        <v>0</v>
      </c>
      <c r="AC59" s="24"/>
      <c r="AD59" s="25"/>
      <c r="AE59" s="25"/>
      <c r="AF59" s="25"/>
      <c r="AG59" s="154">
        <f>AI59+AJ59+AK59</f>
        <v>0</v>
      </c>
      <c r="AH59" s="24"/>
      <c r="AI59" s="25"/>
      <c r="AJ59" s="25"/>
      <c r="AK59" s="27"/>
      <c r="AL59" s="25">
        <f>AN59+AO59+AP59</f>
        <v>0</v>
      </c>
      <c r="AM59" s="24"/>
      <c r="AN59" s="25"/>
      <c r="AO59" s="25"/>
      <c r="AP59" s="25"/>
      <c r="AQ59" s="154">
        <f>AS59+AT59+AU59</f>
        <v>96</v>
      </c>
      <c r="AR59" s="24"/>
      <c r="AS59" s="25">
        <v>94</v>
      </c>
      <c r="AT59" s="25"/>
      <c r="AU59" s="27">
        <v>2</v>
      </c>
      <c r="AV59" s="25">
        <f>AX59+AY59+AZ59</f>
        <v>0</v>
      </c>
      <c r="AW59" s="24"/>
      <c r="AX59" s="25"/>
      <c r="AY59" s="25"/>
      <c r="AZ59" s="25"/>
      <c r="BA59" s="154">
        <f>BC59+BD59+BE59</f>
        <v>0</v>
      </c>
      <c r="BB59" s="24"/>
      <c r="BC59" s="25"/>
      <c r="BD59" s="25"/>
      <c r="BE59" s="25"/>
      <c r="BH59" s="61"/>
      <c r="BJ59" s="61"/>
      <c r="BL59" s="61"/>
    </row>
    <row r="60" spans="1:69" ht="20.25" customHeight="1" x14ac:dyDescent="0.2">
      <c r="A60" s="52" t="s">
        <v>142</v>
      </c>
      <c r="B60" s="572" t="s">
        <v>154</v>
      </c>
      <c r="C60" s="572"/>
      <c r="D60" s="572"/>
      <c r="E60" s="572"/>
      <c r="F60" s="572"/>
      <c r="G60" s="572"/>
      <c r="H60" s="572"/>
      <c r="I60" s="572"/>
      <c r="J60" s="572"/>
      <c r="K60" s="9"/>
      <c r="L60" s="9"/>
      <c r="M60" s="9" t="s">
        <v>44</v>
      </c>
      <c r="N60" s="9"/>
      <c r="O60" s="135"/>
      <c r="P60" s="9"/>
      <c r="Q60" s="145">
        <f>R60+T60+U60+S60</f>
        <v>98</v>
      </c>
      <c r="R60" s="145">
        <v>6</v>
      </c>
      <c r="S60" s="146">
        <f>AC60+AH60+AM60+AR60+AW60+BB60</f>
        <v>0</v>
      </c>
      <c r="T60" s="153">
        <f t="shared" si="37"/>
        <v>2</v>
      </c>
      <c r="U60" s="25">
        <f>AD60+AI60+AN60+AS60+AX60+BC60</f>
        <v>90</v>
      </c>
      <c r="V60" s="25">
        <f>U60-W60-Y60-X60</f>
        <v>44</v>
      </c>
      <c r="W60" s="25"/>
      <c r="X60" s="25">
        <v>46</v>
      </c>
      <c r="Y60" s="25"/>
      <c r="Z60" s="25">
        <f>AE60+AJ60+AO60+AT60+AY60+BD60</f>
        <v>0</v>
      </c>
      <c r="AA60" s="189"/>
      <c r="AB60" s="25">
        <f>AD60+AE60+AF60</f>
        <v>0</v>
      </c>
      <c r="AC60" s="24"/>
      <c r="AD60" s="25"/>
      <c r="AE60" s="25"/>
      <c r="AF60" s="25"/>
      <c r="AG60" s="154">
        <f>AI60+AJ60+AK60</f>
        <v>0</v>
      </c>
      <c r="AH60" s="24"/>
      <c r="AI60" s="25"/>
      <c r="AJ60" s="25"/>
      <c r="AK60" s="27"/>
      <c r="AL60" s="25">
        <f>AN60+AO60+AP60</f>
        <v>92</v>
      </c>
      <c r="AM60" s="24"/>
      <c r="AN60" s="25">
        <v>90</v>
      </c>
      <c r="AO60" s="25"/>
      <c r="AP60" s="25">
        <v>2</v>
      </c>
      <c r="AQ60" s="154">
        <f>AS60+AT60+AU60</f>
        <v>0</v>
      </c>
      <c r="AR60" s="24"/>
      <c r="AS60" s="25"/>
      <c r="AT60" s="25"/>
      <c r="AU60" s="25"/>
      <c r="AV60" s="25">
        <f>AX60+AY60+AZ60</f>
        <v>0</v>
      </c>
      <c r="AW60" s="132"/>
      <c r="AX60" s="25"/>
      <c r="AY60" s="25"/>
      <c r="AZ60" s="27"/>
      <c r="BA60" s="25">
        <f>BC60+BD60+BE60</f>
        <v>0</v>
      </c>
      <c r="BB60" s="24"/>
      <c r="BC60" s="25"/>
      <c r="BD60" s="25"/>
      <c r="BE60" s="25"/>
      <c r="BF60" s="209"/>
      <c r="BH60" s="61"/>
      <c r="BJ60" s="61"/>
      <c r="BL60" s="61"/>
    </row>
    <row r="61" spans="1:69" ht="14.25" customHeight="1" x14ac:dyDescent="0.2">
      <c r="A61" s="52" t="s">
        <v>75</v>
      </c>
      <c r="B61" s="573" t="s">
        <v>3</v>
      </c>
      <c r="C61" s="573"/>
      <c r="D61" s="573"/>
      <c r="E61" s="573"/>
      <c r="F61" s="573"/>
      <c r="G61" s="573"/>
      <c r="H61" s="573"/>
      <c r="I61" s="573"/>
      <c r="J61" s="573"/>
      <c r="K61" s="9"/>
      <c r="L61" s="9"/>
      <c r="M61" s="9"/>
      <c r="N61" s="559" t="s">
        <v>44</v>
      </c>
      <c r="O61" s="9"/>
      <c r="P61" s="9"/>
      <c r="Q61" s="210">
        <f>Z61</f>
        <v>144</v>
      </c>
      <c r="R61" s="145"/>
      <c r="S61" s="146"/>
      <c r="T61" s="153"/>
      <c r="U61" s="25"/>
      <c r="V61" s="25"/>
      <c r="W61" s="25"/>
      <c r="X61" s="25"/>
      <c r="Y61" s="25"/>
      <c r="Z61" s="25">
        <f>AE61+AJ61+AO61+AT61+AY61+BD61</f>
        <v>144</v>
      </c>
      <c r="AA61" s="181"/>
      <c r="AB61" s="25">
        <f>AD61+AE61+AF61</f>
        <v>0</v>
      </c>
      <c r="AC61" s="24"/>
      <c r="AD61" s="25"/>
      <c r="AE61" s="25"/>
      <c r="AF61" s="25"/>
      <c r="AG61" s="154">
        <f>AI61+AJ61+AK61</f>
        <v>0</v>
      </c>
      <c r="AH61" s="24"/>
      <c r="AI61" s="25"/>
      <c r="AJ61" s="25"/>
      <c r="AK61" s="27"/>
      <c r="AL61" s="25">
        <f>AN61+AO61+AP61</f>
        <v>0</v>
      </c>
      <c r="AM61" s="24"/>
      <c r="AN61" s="25"/>
      <c r="AO61" s="25"/>
      <c r="AP61" s="25"/>
      <c r="AQ61" s="154">
        <f>AS61+AT61+AU61</f>
        <v>144</v>
      </c>
      <c r="AR61" s="24"/>
      <c r="AS61" s="25"/>
      <c r="AT61" s="134">
        <v>144</v>
      </c>
      <c r="AU61" s="27"/>
      <c r="AV61" s="25">
        <f>AX61+AY61+AZ61</f>
        <v>0</v>
      </c>
      <c r="AW61" s="24"/>
      <c r="AX61" s="25"/>
      <c r="AY61" s="25"/>
      <c r="AZ61" s="25"/>
      <c r="BA61" s="154">
        <f>BC61+BD61+BE61</f>
        <v>0</v>
      </c>
      <c r="BB61" s="24"/>
      <c r="BC61" s="25"/>
      <c r="BD61" s="25"/>
      <c r="BE61" s="25"/>
      <c r="BH61" s="61"/>
      <c r="BJ61" s="61"/>
      <c r="BL61" s="61"/>
    </row>
    <row r="62" spans="1:69" s="61" customFormat="1" ht="14.25" customHeight="1" x14ac:dyDescent="0.2">
      <c r="A62" s="85" t="s">
        <v>76</v>
      </c>
      <c r="B62" s="574" t="s">
        <v>4</v>
      </c>
      <c r="C62" s="574"/>
      <c r="D62" s="574"/>
      <c r="E62" s="574"/>
      <c r="F62" s="574"/>
      <c r="G62" s="574"/>
      <c r="H62" s="574"/>
      <c r="I62" s="574"/>
      <c r="J62" s="574"/>
      <c r="K62" s="55"/>
      <c r="L62" s="55"/>
      <c r="M62" s="55"/>
      <c r="N62" s="560"/>
      <c r="O62" s="55"/>
      <c r="P62" s="55"/>
      <c r="Q62" s="211">
        <f>Z62</f>
        <v>72</v>
      </c>
      <c r="R62" s="182"/>
      <c r="S62" s="183"/>
      <c r="T62" s="184"/>
      <c r="U62" s="134"/>
      <c r="V62" s="134"/>
      <c r="W62" s="134"/>
      <c r="X62" s="134"/>
      <c r="Y62" s="134"/>
      <c r="Z62" s="134">
        <f>AE62+AJ62+AO62+AT62+AY62+BD62</f>
        <v>72</v>
      </c>
      <c r="AA62" s="185"/>
      <c r="AB62" s="25">
        <f>AD62+AE62+AF62</f>
        <v>0</v>
      </c>
      <c r="AC62" s="156"/>
      <c r="AD62" s="134"/>
      <c r="AE62" s="134"/>
      <c r="AF62" s="134"/>
      <c r="AG62" s="154">
        <f>AI62+AJ62+AK62</f>
        <v>0</v>
      </c>
      <c r="AH62" s="156"/>
      <c r="AI62" s="134"/>
      <c r="AJ62" s="134"/>
      <c r="AK62" s="157"/>
      <c r="AL62" s="25">
        <f>AN62+AO62+AP62</f>
        <v>0</v>
      </c>
      <c r="AM62" s="156"/>
      <c r="AN62" s="134"/>
      <c r="AO62" s="134"/>
      <c r="AP62" s="134"/>
      <c r="AQ62" s="154">
        <f>AS62+AT62+AU62</f>
        <v>72</v>
      </c>
      <c r="AR62" s="156"/>
      <c r="AS62" s="134"/>
      <c r="AT62" s="134">
        <v>72</v>
      </c>
      <c r="AU62" s="157"/>
      <c r="AV62" s="134">
        <f>AX62+AY62+AZ62</f>
        <v>0</v>
      </c>
      <c r="AW62" s="156"/>
      <c r="AX62" s="134"/>
      <c r="AY62" s="134"/>
      <c r="AZ62" s="134"/>
      <c r="BA62" s="186"/>
      <c r="BB62" s="187"/>
      <c r="BC62" s="131"/>
      <c r="BD62" s="131"/>
      <c r="BE62" s="131"/>
      <c r="BG62" s="4"/>
    </row>
    <row r="63" spans="1:69" s="42" customFormat="1" ht="22.5" customHeight="1" x14ac:dyDescent="0.2">
      <c r="A63" s="86" t="s">
        <v>77</v>
      </c>
      <c r="B63" s="575" t="s">
        <v>133</v>
      </c>
      <c r="C63" s="575"/>
      <c r="D63" s="575"/>
      <c r="E63" s="575"/>
      <c r="F63" s="575"/>
      <c r="G63" s="575"/>
      <c r="H63" s="575"/>
      <c r="I63" s="575"/>
      <c r="J63" s="575"/>
      <c r="K63" s="566" t="s">
        <v>42</v>
      </c>
      <c r="L63" s="566"/>
      <c r="M63" s="566"/>
      <c r="N63" s="566"/>
      <c r="O63" s="566"/>
      <c r="P63" s="566"/>
      <c r="Q63" s="87">
        <f>SUM(Q64:Q67)+S64</f>
        <v>322</v>
      </c>
      <c r="R63" s="87">
        <f t="shared" ref="R63:BE63" si="38">SUM(R64:R67)</f>
        <v>12</v>
      </c>
      <c r="S63" s="88">
        <f t="shared" si="38"/>
        <v>6</v>
      </c>
      <c r="T63" s="88">
        <f t="shared" si="38"/>
        <v>6</v>
      </c>
      <c r="U63" s="88">
        <f t="shared" si="38"/>
        <v>226</v>
      </c>
      <c r="V63" s="88">
        <f t="shared" si="38"/>
        <v>96</v>
      </c>
      <c r="W63" s="88">
        <f t="shared" si="38"/>
        <v>0</v>
      </c>
      <c r="X63" s="88">
        <f t="shared" si="38"/>
        <v>100</v>
      </c>
      <c r="Y63" s="88">
        <f t="shared" si="38"/>
        <v>30</v>
      </c>
      <c r="Z63" s="88">
        <f t="shared" si="38"/>
        <v>72</v>
      </c>
      <c r="AA63" s="87">
        <f t="shared" si="38"/>
        <v>0</v>
      </c>
      <c r="AB63" s="88">
        <f t="shared" si="38"/>
        <v>0</v>
      </c>
      <c r="AC63" s="88">
        <f t="shared" si="38"/>
        <v>0</v>
      </c>
      <c r="AD63" s="88">
        <f t="shared" si="38"/>
        <v>0</v>
      </c>
      <c r="AE63" s="88">
        <f t="shared" si="38"/>
        <v>0</v>
      </c>
      <c r="AF63" s="88">
        <f t="shared" si="38"/>
        <v>0</v>
      </c>
      <c r="AG63" s="87">
        <f t="shared" si="38"/>
        <v>0</v>
      </c>
      <c r="AH63" s="88">
        <f t="shared" si="38"/>
        <v>0</v>
      </c>
      <c r="AI63" s="88">
        <f t="shared" si="38"/>
        <v>0</v>
      </c>
      <c r="AJ63" s="88">
        <f t="shared" si="38"/>
        <v>0</v>
      </c>
      <c r="AK63" s="89">
        <f t="shared" si="38"/>
        <v>0</v>
      </c>
      <c r="AL63" s="88">
        <f t="shared" si="38"/>
        <v>66</v>
      </c>
      <c r="AM63" s="88">
        <f t="shared" si="38"/>
        <v>0</v>
      </c>
      <c r="AN63" s="88">
        <f t="shared" si="38"/>
        <v>64</v>
      </c>
      <c r="AO63" s="88">
        <f t="shared" si="38"/>
        <v>0</v>
      </c>
      <c r="AP63" s="88">
        <f t="shared" si="38"/>
        <v>2</v>
      </c>
      <c r="AQ63" s="87">
        <f t="shared" si="38"/>
        <v>238</v>
      </c>
      <c r="AR63" s="88">
        <f t="shared" si="38"/>
        <v>6</v>
      </c>
      <c r="AS63" s="88">
        <f t="shared" si="38"/>
        <v>162</v>
      </c>
      <c r="AT63" s="88">
        <f t="shared" si="38"/>
        <v>72</v>
      </c>
      <c r="AU63" s="88">
        <f t="shared" si="38"/>
        <v>4</v>
      </c>
      <c r="AV63" s="88">
        <f t="shared" si="38"/>
        <v>0</v>
      </c>
      <c r="AW63" s="88">
        <f t="shared" si="38"/>
        <v>0</v>
      </c>
      <c r="AX63" s="88">
        <f t="shared" si="38"/>
        <v>0</v>
      </c>
      <c r="AY63" s="88">
        <f t="shared" si="38"/>
        <v>0</v>
      </c>
      <c r="AZ63" s="89">
        <f t="shared" si="38"/>
        <v>0</v>
      </c>
      <c r="BA63" s="82">
        <f t="shared" si="38"/>
        <v>0</v>
      </c>
      <c r="BB63" s="82">
        <f t="shared" si="38"/>
        <v>0</v>
      </c>
      <c r="BC63" s="82">
        <f t="shared" si="38"/>
        <v>0</v>
      </c>
      <c r="BD63" s="82">
        <f t="shared" si="38"/>
        <v>0</v>
      </c>
      <c r="BE63" s="82">
        <f t="shared" si="38"/>
        <v>0</v>
      </c>
      <c r="BF63" s="4" t="s">
        <v>78</v>
      </c>
      <c r="BG63" s="4"/>
      <c r="BH63" s="61"/>
      <c r="BI63" s="4"/>
      <c r="BJ63" s="61"/>
      <c r="BK63" s="4"/>
      <c r="BL63" s="61"/>
      <c r="BM63" s="4"/>
      <c r="BN63" s="4"/>
      <c r="BO63" s="4"/>
      <c r="BP63" s="4"/>
      <c r="BQ63" s="4"/>
    </row>
    <row r="64" spans="1:69" s="42" customFormat="1" ht="11.25" customHeight="1" x14ac:dyDescent="0.2">
      <c r="A64" s="80"/>
      <c r="B64" s="567" t="s">
        <v>73</v>
      </c>
      <c r="C64" s="567"/>
      <c r="D64" s="567"/>
      <c r="E64" s="567"/>
      <c r="F64" s="567"/>
      <c r="G64" s="567"/>
      <c r="H64" s="567"/>
      <c r="I64" s="567"/>
      <c r="J64" s="567"/>
      <c r="K64" s="84"/>
      <c r="L64" s="84"/>
      <c r="M64" s="84"/>
      <c r="N64" s="84" t="s">
        <v>42</v>
      </c>
      <c r="O64" s="84"/>
      <c r="P64" s="84"/>
      <c r="Q64" s="145"/>
      <c r="R64" s="145"/>
      <c r="S64" s="146">
        <v>6</v>
      </c>
      <c r="T64" s="82"/>
      <c r="U64" s="175"/>
      <c r="V64" s="175"/>
      <c r="W64" s="175"/>
      <c r="X64" s="175"/>
      <c r="Y64" s="175"/>
      <c r="Z64" s="175"/>
      <c r="AA64" s="180"/>
      <c r="AB64" s="175"/>
      <c r="AC64" s="177"/>
      <c r="AD64" s="175"/>
      <c r="AE64" s="175"/>
      <c r="AF64" s="175"/>
      <c r="AG64" s="178"/>
      <c r="AH64" s="177"/>
      <c r="AI64" s="175"/>
      <c r="AJ64" s="175"/>
      <c r="AK64" s="179"/>
      <c r="AL64" s="175"/>
      <c r="AM64" s="177"/>
      <c r="AN64" s="175"/>
      <c r="AO64" s="175"/>
      <c r="AP64" s="175"/>
      <c r="AQ64" s="178"/>
      <c r="AR64" s="177">
        <v>6</v>
      </c>
      <c r="AS64" s="175"/>
      <c r="AT64" s="175"/>
      <c r="AU64" s="175"/>
      <c r="AV64" s="177"/>
      <c r="AW64" s="188"/>
      <c r="AX64" s="175"/>
      <c r="AY64" s="175"/>
      <c r="AZ64" s="179"/>
      <c r="BA64" s="175"/>
      <c r="BB64" s="177"/>
      <c r="BC64" s="175"/>
      <c r="BD64" s="175"/>
      <c r="BE64" s="175"/>
      <c r="BF64" s="4"/>
      <c r="BG64" s="4"/>
      <c r="BH64" s="61"/>
      <c r="BI64" s="4"/>
      <c r="BJ64" s="61"/>
      <c r="BK64" s="4"/>
      <c r="BL64" s="61"/>
      <c r="BM64" s="4"/>
      <c r="BN64" s="4"/>
      <c r="BO64" s="4"/>
      <c r="BP64" s="4"/>
      <c r="BQ64" s="4"/>
    </row>
    <row r="65" spans="1:69" s="42" customFormat="1" ht="31.5" customHeight="1" x14ac:dyDescent="0.2">
      <c r="A65" s="52" t="s">
        <v>79</v>
      </c>
      <c r="B65" s="568" t="s">
        <v>152</v>
      </c>
      <c r="C65" s="568"/>
      <c r="D65" s="568"/>
      <c r="E65" s="568"/>
      <c r="F65" s="568"/>
      <c r="G65" s="568"/>
      <c r="H65" s="568"/>
      <c r="I65" s="568"/>
      <c r="J65" s="568"/>
      <c r="K65" s="9"/>
      <c r="L65" s="9"/>
      <c r="M65" s="9"/>
      <c r="N65" s="206" t="s">
        <v>44</v>
      </c>
      <c r="O65" s="129"/>
      <c r="P65" s="9"/>
      <c r="Q65" s="145">
        <f>T65+U65+S65+R65</f>
        <v>244</v>
      </c>
      <c r="R65" s="145">
        <v>12</v>
      </c>
      <c r="S65" s="146"/>
      <c r="T65" s="153">
        <f t="shared" ref="T65" si="39">AF65+AK65+AP65+AU65+AZ65+BE65</f>
        <v>6</v>
      </c>
      <c r="U65" s="25">
        <f>AD65+AI65+AN65+AS65+AX65+BC65</f>
        <v>226</v>
      </c>
      <c r="V65" s="25">
        <f>U65-W65-Y65-X65</f>
        <v>96</v>
      </c>
      <c r="W65" s="25"/>
      <c r="X65" s="25">
        <v>100</v>
      </c>
      <c r="Y65" s="25">
        <v>30</v>
      </c>
      <c r="Z65" s="25">
        <f>AE65+AJ65+AO65+AT65+AY65+BD65</f>
        <v>0</v>
      </c>
      <c r="AA65" s="189"/>
      <c r="AB65" s="25">
        <f>AD65+AE65+AF65</f>
        <v>0</v>
      </c>
      <c r="AC65" s="24"/>
      <c r="AD65" s="25"/>
      <c r="AE65" s="25"/>
      <c r="AF65" s="25"/>
      <c r="AG65" s="154">
        <f>AI65+AJ65+AK65</f>
        <v>0</v>
      </c>
      <c r="AH65" s="24"/>
      <c r="AI65" s="25"/>
      <c r="AJ65" s="25"/>
      <c r="AK65" s="27"/>
      <c r="AL65" s="25">
        <f>AN65+AO65+AP65</f>
        <v>66</v>
      </c>
      <c r="AM65" s="24"/>
      <c r="AN65" s="25">
        <v>64</v>
      </c>
      <c r="AO65" s="25"/>
      <c r="AP65" s="25">
        <v>2</v>
      </c>
      <c r="AQ65" s="154">
        <f>AS65+AT65+AU65</f>
        <v>166</v>
      </c>
      <c r="AR65" s="207"/>
      <c r="AS65" s="25">
        <v>162</v>
      </c>
      <c r="AT65" s="25"/>
      <c r="AU65" s="25">
        <v>4</v>
      </c>
      <c r="AV65" s="27">
        <f>AX65+AY65+AZ65</f>
        <v>0</v>
      </c>
      <c r="AW65" s="144"/>
      <c r="AX65" s="154"/>
      <c r="AY65" s="25"/>
      <c r="AZ65" s="27"/>
      <c r="BA65" s="25">
        <f>BC65+BD65+BE65</f>
        <v>0</v>
      </c>
      <c r="BB65" s="24"/>
      <c r="BC65" s="25"/>
      <c r="BD65" s="25"/>
      <c r="BE65" s="25"/>
      <c r="BG65" s="4"/>
      <c r="BH65" s="61"/>
      <c r="BJ65" s="61"/>
      <c r="BL65" s="61"/>
    </row>
    <row r="66" spans="1:69" s="42" customFormat="1" ht="13.5" customHeight="1" x14ac:dyDescent="0.2">
      <c r="A66" s="52" t="s">
        <v>80</v>
      </c>
      <c r="B66" s="579" t="s">
        <v>3</v>
      </c>
      <c r="C66" s="579"/>
      <c r="D66" s="579"/>
      <c r="E66" s="579"/>
      <c r="F66" s="579"/>
      <c r="G66" s="579"/>
      <c r="H66" s="579"/>
      <c r="I66" s="579"/>
      <c r="J66" s="579"/>
      <c r="K66" s="9"/>
      <c r="L66" s="9"/>
      <c r="M66" s="9"/>
      <c r="N66" s="583" t="s">
        <v>44</v>
      </c>
      <c r="O66" s="140"/>
      <c r="P66" s="140"/>
      <c r="Q66" s="210">
        <f>Z66</f>
        <v>36</v>
      </c>
      <c r="R66" s="145"/>
      <c r="S66" s="146"/>
      <c r="T66" s="153"/>
      <c r="U66" s="25"/>
      <c r="V66" s="25"/>
      <c r="W66" s="25"/>
      <c r="X66" s="25"/>
      <c r="Y66" s="25"/>
      <c r="Z66" s="25">
        <f>AE66+AJ66+AO66+AT66+AY66+BD66</f>
        <v>36</v>
      </c>
      <c r="AA66" s="189"/>
      <c r="AB66" s="25">
        <f>AD66+AE66+AF66</f>
        <v>0</v>
      </c>
      <c r="AC66" s="24"/>
      <c r="AD66" s="25"/>
      <c r="AE66" s="25"/>
      <c r="AF66" s="25"/>
      <c r="AG66" s="154">
        <f>AI66+AJ66+AK66</f>
        <v>0</v>
      </c>
      <c r="AH66" s="24"/>
      <c r="AI66" s="25"/>
      <c r="AJ66" s="25"/>
      <c r="AK66" s="27"/>
      <c r="AL66" s="25">
        <f>AN66+AO66+AP66</f>
        <v>0</v>
      </c>
      <c r="AM66" s="24"/>
      <c r="AN66" s="25"/>
      <c r="AO66" s="25"/>
      <c r="AP66" s="25"/>
      <c r="AQ66" s="154">
        <f>AS66+AT66+AU66</f>
        <v>36</v>
      </c>
      <c r="AR66" s="24"/>
      <c r="AS66" s="25"/>
      <c r="AT66" s="25">
        <v>36</v>
      </c>
      <c r="AU66" s="25"/>
      <c r="AV66" s="25">
        <f>AX66+AY66+AZ66</f>
        <v>0</v>
      </c>
      <c r="AW66" s="133"/>
      <c r="AX66" s="25"/>
      <c r="AY66" s="134"/>
      <c r="AZ66" s="27"/>
      <c r="BA66" s="25">
        <f>BC66+BD66+BE66</f>
        <v>0</v>
      </c>
      <c r="BB66" s="24"/>
      <c r="BC66" s="25"/>
      <c r="BD66" s="25"/>
      <c r="BE66" s="25"/>
      <c r="BF66" s="4"/>
      <c r="BG66" s="4"/>
      <c r="BH66" s="61"/>
      <c r="BI66" s="4"/>
      <c r="BJ66" s="61"/>
      <c r="BK66" s="4"/>
      <c r="BL66" s="61"/>
      <c r="BM66" s="4"/>
      <c r="BN66" s="4"/>
      <c r="BO66" s="4"/>
      <c r="BP66" s="4"/>
      <c r="BQ66" s="4"/>
    </row>
    <row r="67" spans="1:69" ht="11.25" customHeight="1" x14ac:dyDescent="0.2">
      <c r="A67" s="52" t="s">
        <v>81</v>
      </c>
      <c r="B67" s="580" t="s">
        <v>4</v>
      </c>
      <c r="C67" s="580"/>
      <c r="D67" s="580"/>
      <c r="E67" s="580"/>
      <c r="F67" s="580"/>
      <c r="G67" s="580"/>
      <c r="H67" s="580"/>
      <c r="I67" s="580"/>
      <c r="J67" s="580"/>
      <c r="K67" s="9"/>
      <c r="L67" s="9"/>
      <c r="M67" s="91"/>
      <c r="N67" s="584"/>
      <c r="O67" s="92"/>
      <c r="P67" s="140"/>
      <c r="Q67" s="210">
        <f>Z67</f>
        <v>36</v>
      </c>
      <c r="R67" s="145"/>
      <c r="S67" s="146"/>
      <c r="T67" s="153"/>
      <c r="U67" s="25"/>
      <c r="V67" s="25"/>
      <c r="W67" s="25"/>
      <c r="X67" s="25"/>
      <c r="Y67" s="25"/>
      <c r="Z67" s="25">
        <f>AE67+AJ67+AO67+AT67+AY67+BD67</f>
        <v>36</v>
      </c>
      <c r="AA67" s="189"/>
      <c r="AB67" s="25">
        <f>AD67+AE67+AF67</f>
        <v>0</v>
      </c>
      <c r="AC67" s="24"/>
      <c r="AD67" s="25"/>
      <c r="AE67" s="25"/>
      <c r="AF67" s="25"/>
      <c r="AG67" s="154">
        <f>AI67+AJ67+AK67</f>
        <v>0</v>
      </c>
      <c r="AH67" s="24"/>
      <c r="AI67" s="25"/>
      <c r="AJ67" s="25"/>
      <c r="AK67" s="27"/>
      <c r="AL67" s="25">
        <f>AN67+AO67+AP67</f>
        <v>0</v>
      </c>
      <c r="AM67" s="24"/>
      <c r="AN67" s="25"/>
      <c r="AO67" s="25"/>
      <c r="AP67" s="25"/>
      <c r="AQ67" s="154">
        <f>AS67+AT67+AU67</f>
        <v>36</v>
      </c>
      <c r="AR67" s="24"/>
      <c r="AS67" s="25"/>
      <c r="AT67" s="25">
        <v>36</v>
      </c>
      <c r="AU67" s="25"/>
      <c r="AV67" s="25">
        <f>AX67+AY67+AZ67</f>
        <v>0</v>
      </c>
      <c r="AW67" s="24"/>
      <c r="AX67" s="25"/>
      <c r="AY67" s="25"/>
      <c r="AZ67" s="27"/>
      <c r="BA67" s="25">
        <f>BC67+BD67+BE67</f>
        <v>0</v>
      </c>
      <c r="BB67" s="24"/>
      <c r="BC67" s="25"/>
      <c r="BD67" s="25"/>
      <c r="BE67" s="25"/>
      <c r="BF67" s="209"/>
      <c r="BH67" s="61"/>
      <c r="BI67" s="42"/>
      <c r="BJ67" s="61"/>
      <c r="BK67" s="42"/>
      <c r="BL67" s="61"/>
      <c r="BM67" s="42"/>
      <c r="BN67" s="42"/>
      <c r="BO67" s="42"/>
      <c r="BP67" s="42"/>
      <c r="BQ67" s="42"/>
    </row>
    <row r="68" spans="1:69" s="42" customFormat="1" ht="21.75" customHeight="1" x14ac:dyDescent="0.2">
      <c r="A68" s="80" t="s">
        <v>82</v>
      </c>
      <c r="B68" s="582" t="s">
        <v>134</v>
      </c>
      <c r="C68" s="582"/>
      <c r="D68" s="582"/>
      <c r="E68" s="582"/>
      <c r="F68" s="582"/>
      <c r="G68" s="582"/>
      <c r="H68" s="582"/>
      <c r="I68" s="582"/>
      <c r="J68" s="582"/>
      <c r="K68" s="570" t="s">
        <v>42</v>
      </c>
      <c r="L68" s="570"/>
      <c r="M68" s="570"/>
      <c r="N68" s="570"/>
      <c r="O68" s="570"/>
      <c r="P68" s="570"/>
      <c r="Q68" s="81">
        <f>SUM(Q69:Q72)+S69</f>
        <v>424</v>
      </c>
      <c r="R68" s="81">
        <f t="shared" ref="R68:BE68" si="40">SUM(R69:R72)</f>
        <v>0</v>
      </c>
      <c r="S68" s="82">
        <f t="shared" si="40"/>
        <v>12</v>
      </c>
      <c r="T68" s="82">
        <f t="shared" si="40"/>
        <v>4</v>
      </c>
      <c r="U68" s="82">
        <f t="shared" si="40"/>
        <v>192</v>
      </c>
      <c r="V68" s="82">
        <f t="shared" si="40"/>
        <v>114</v>
      </c>
      <c r="W68" s="82">
        <f t="shared" si="40"/>
        <v>0</v>
      </c>
      <c r="X68" s="82">
        <f t="shared" si="40"/>
        <v>78</v>
      </c>
      <c r="Y68" s="82">
        <f t="shared" si="40"/>
        <v>0</v>
      </c>
      <c r="Z68" s="82">
        <f t="shared" si="40"/>
        <v>216</v>
      </c>
      <c r="AA68" s="82">
        <f t="shared" si="40"/>
        <v>0</v>
      </c>
      <c r="AB68" s="82">
        <f t="shared" si="40"/>
        <v>0</v>
      </c>
      <c r="AC68" s="82">
        <f t="shared" si="40"/>
        <v>0</v>
      </c>
      <c r="AD68" s="82">
        <f t="shared" si="40"/>
        <v>0</v>
      </c>
      <c r="AE68" s="82">
        <f t="shared" si="40"/>
        <v>0</v>
      </c>
      <c r="AF68" s="82">
        <f t="shared" si="40"/>
        <v>0</v>
      </c>
      <c r="AG68" s="81">
        <f t="shared" si="40"/>
        <v>0</v>
      </c>
      <c r="AH68" s="82">
        <f t="shared" si="40"/>
        <v>0</v>
      </c>
      <c r="AI68" s="82">
        <f t="shared" si="40"/>
        <v>0</v>
      </c>
      <c r="AJ68" s="82">
        <f t="shared" si="40"/>
        <v>0</v>
      </c>
      <c r="AK68" s="83">
        <f t="shared" si="40"/>
        <v>0</v>
      </c>
      <c r="AL68" s="82">
        <f t="shared" si="40"/>
        <v>0</v>
      </c>
      <c r="AM68" s="82">
        <f t="shared" si="40"/>
        <v>0</v>
      </c>
      <c r="AN68" s="82">
        <f t="shared" si="40"/>
        <v>0</v>
      </c>
      <c r="AO68" s="82">
        <f t="shared" si="40"/>
        <v>0</v>
      </c>
      <c r="AP68" s="82">
        <f t="shared" si="40"/>
        <v>0</v>
      </c>
      <c r="AQ68" s="81">
        <f t="shared" si="40"/>
        <v>0</v>
      </c>
      <c r="AR68" s="82">
        <f t="shared" si="40"/>
        <v>0</v>
      </c>
      <c r="AS68" s="82">
        <f t="shared" si="40"/>
        <v>0</v>
      </c>
      <c r="AT68" s="82">
        <f t="shared" si="40"/>
        <v>0</v>
      </c>
      <c r="AU68" s="82">
        <f t="shared" si="40"/>
        <v>0</v>
      </c>
      <c r="AV68" s="82">
        <f t="shared" si="40"/>
        <v>226</v>
      </c>
      <c r="AW68" s="82">
        <f t="shared" si="40"/>
        <v>0</v>
      </c>
      <c r="AX68" s="82">
        <f t="shared" si="40"/>
        <v>116</v>
      </c>
      <c r="AY68" s="82">
        <f t="shared" si="40"/>
        <v>108</v>
      </c>
      <c r="AZ68" s="83">
        <f t="shared" si="40"/>
        <v>2</v>
      </c>
      <c r="BA68" s="88">
        <f t="shared" si="40"/>
        <v>186</v>
      </c>
      <c r="BB68" s="88">
        <f t="shared" si="40"/>
        <v>12</v>
      </c>
      <c r="BC68" s="88">
        <f t="shared" si="40"/>
        <v>76</v>
      </c>
      <c r="BD68" s="88">
        <f t="shared" si="40"/>
        <v>108</v>
      </c>
      <c r="BE68" s="88">
        <f t="shared" si="40"/>
        <v>2</v>
      </c>
      <c r="BF68" s="4"/>
      <c r="BG68" s="4"/>
      <c r="BH68" s="61"/>
      <c r="BJ68" s="61"/>
      <c r="BL68" s="61"/>
    </row>
    <row r="69" spans="1:69" ht="13.5" customHeight="1" x14ac:dyDescent="0.2">
      <c r="A69" s="93"/>
      <c r="B69" s="567" t="s">
        <v>73</v>
      </c>
      <c r="C69" s="567"/>
      <c r="D69" s="567"/>
      <c r="E69" s="567"/>
      <c r="F69" s="567"/>
      <c r="G69" s="567"/>
      <c r="H69" s="567"/>
      <c r="I69" s="567"/>
      <c r="J69" s="567"/>
      <c r="K69" s="84"/>
      <c r="L69" s="84"/>
      <c r="M69" s="84"/>
      <c r="N69" s="84"/>
      <c r="O69" s="84"/>
      <c r="P69" s="217" t="s">
        <v>42</v>
      </c>
      <c r="Q69" s="145"/>
      <c r="R69" s="145"/>
      <c r="S69" s="146">
        <v>6</v>
      </c>
      <c r="T69" s="190"/>
      <c r="U69" s="191"/>
      <c r="V69" s="191"/>
      <c r="W69" s="191"/>
      <c r="X69" s="191"/>
      <c r="Y69" s="191"/>
      <c r="Z69" s="191"/>
      <c r="AA69" s="192"/>
      <c r="AB69" s="191"/>
      <c r="AC69" s="192"/>
      <c r="AD69" s="191"/>
      <c r="AE69" s="191"/>
      <c r="AF69" s="191"/>
      <c r="AG69" s="193"/>
      <c r="AH69" s="192"/>
      <c r="AI69" s="191"/>
      <c r="AJ69" s="191"/>
      <c r="AK69" s="194"/>
      <c r="AL69" s="191"/>
      <c r="AM69" s="192"/>
      <c r="AN69" s="191"/>
      <c r="AO69" s="191"/>
      <c r="AP69" s="191"/>
      <c r="AQ69" s="193"/>
      <c r="AR69" s="192"/>
      <c r="AS69" s="191"/>
      <c r="AT69" s="191"/>
      <c r="AU69" s="191"/>
      <c r="AV69" s="191"/>
      <c r="AW69" s="177"/>
      <c r="AX69" s="191"/>
      <c r="AY69" s="191"/>
      <c r="AZ69" s="194"/>
      <c r="BA69" s="177"/>
      <c r="BB69" s="177">
        <v>6</v>
      </c>
      <c r="BC69" s="191"/>
      <c r="BD69" s="191"/>
      <c r="BE69" s="191"/>
      <c r="BH69" s="61"/>
      <c r="BJ69" s="61"/>
      <c r="BL69" s="61"/>
    </row>
    <row r="70" spans="1:69" ht="30.75" customHeight="1" x14ac:dyDescent="0.2">
      <c r="A70" s="52" t="s">
        <v>83</v>
      </c>
      <c r="B70" s="576" t="s">
        <v>143</v>
      </c>
      <c r="C70" s="577"/>
      <c r="D70" s="577"/>
      <c r="E70" s="577"/>
      <c r="F70" s="577"/>
      <c r="G70" s="577"/>
      <c r="H70" s="577"/>
      <c r="I70" s="577"/>
      <c r="J70" s="578"/>
      <c r="K70" s="9"/>
      <c r="L70" s="9"/>
      <c r="M70" s="9"/>
      <c r="N70" s="9"/>
      <c r="O70" s="27"/>
      <c r="P70" s="143" t="s">
        <v>42</v>
      </c>
      <c r="Q70" s="145">
        <f>T70+U70+R70+S70</f>
        <v>202</v>
      </c>
      <c r="R70" s="145"/>
      <c r="S70" s="146">
        <f>AC70+AH70+AM70+AR70+AW70+BB70</f>
        <v>6</v>
      </c>
      <c r="T70" s="153">
        <f t="shared" ref="T70" si="41">AF70+AK70+AP70+AU70+AZ70+BE70</f>
        <v>4</v>
      </c>
      <c r="U70" s="25">
        <f>AD70+AI70+AN70+AS70+AX70+BC70</f>
        <v>192</v>
      </c>
      <c r="V70" s="25">
        <f>U70-W70-Y70-X70</f>
        <v>114</v>
      </c>
      <c r="W70" s="25"/>
      <c r="X70" s="25">
        <v>78</v>
      </c>
      <c r="Y70" s="25"/>
      <c r="Z70" s="25">
        <f>AE70+AJ70+AO70+AT70+AY70+BD70</f>
        <v>0</v>
      </c>
      <c r="AA70" s="24"/>
      <c r="AB70" s="25">
        <f>AD70+AE70+AF70</f>
        <v>0</v>
      </c>
      <c r="AC70" s="24"/>
      <c r="AD70" s="25"/>
      <c r="AE70" s="25"/>
      <c r="AF70" s="25"/>
      <c r="AG70" s="154">
        <f>AI70+AJ70+AK70</f>
        <v>0</v>
      </c>
      <c r="AH70" s="24"/>
      <c r="AI70" s="25"/>
      <c r="AJ70" s="25"/>
      <c r="AK70" s="27"/>
      <c r="AL70" s="25">
        <f>AN70+AO70+AP70</f>
        <v>0</v>
      </c>
      <c r="AM70" s="24"/>
      <c r="AN70" s="25"/>
      <c r="AO70" s="25"/>
      <c r="AP70" s="25"/>
      <c r="AQ70" s="154">
        <f>AS70+AT70+AU70</f>
        <v>0</v>
      </c>
      <c r="AR70" s="24"/>
      <c r="AS70" s="25"/>
      <c r="AT70" s="25"/>
      <c r="AU70" s="25"/>
      <c r="AV70" s="25">
        <f>AX70+AY70+AZ70</f>
        <v>118</v>
      </c>
      <c r="AW70" s="24"/>
      <c r="AX70" s="25">
        <v>116</v>
      </c>
      <c r="AY70" s="25"/>
      <c r="AZ70" s="27">
        <v>2</v>
      </c>
      <c r="BA70" s="25">
        <f>BC70+BD70+BE70</f>
        <v>78</v>
      </c>
      <c r="BB70" s="132">
        <v>6</v>
      </c>
      <c r="BC70" s="25">
        <v>76</v>
      </c>
      <c r="BD70" s="25"/>
      <c r="BE70" s="25">
        <v>2</v>
      </c>
      <c r="BF70" s="209"/>
      <c r="BH70" s="61"/>
      <c r="BJ70" s="61"/>
      <c r="BL70" s="61"/>
    </row>
    <row r="71" spans="1:69" ht="12.75" customHeight="1" x14ac:dyDescent="0.2">
      <c r="A71" s="52" t="s">
        <v>84</v>
      </c>
      <c r="B71" s="579" t="s">
        <v>3</v>
      </c>
      <c r="C71" s="579"/>
      <c r="D71" s="579"/>
      <c r="E71" s="579"/>
      <c r="F71" s="579"/>
      <c r="G71" s="579"/>
      <c r="H71" s="579"/>
      <c r="I71" s="579"/>
      <c r="J71" s="579"/>
      <c r="K71" s="9"/>
      <c r="L71" s="9"/>
      <c r="M71" s="9"/>
      <c r="N71" s="9"/>
      <c r="O71" s="216" t="s">
        <v>44</v>
      </c>
      <c r="P71" s="208"/>
      <c r="Q71" s="210">
        <f>Z71</f>
        <v>108</v>
      </c>
      <c r="R71" s="145"/>
      <c r="S71" s="146"/>
      <c r="T71" s="153"/>
      <c r="U71" s="25"/>
      <c r="V71" s="25"/>
      <c r="W71" s="25"/>
      <c r="X71" s="25"/>
      <c r="Y71" s="25"/>
      <c r="Z71" s="25">
        <f>AE71+AJ71+AO71+AT71+AY71+BD71</f>
        <v>108</v>
      </c>
      <c r="AA71" s="24"/>
      <c r="AB71" s="25"/>
      <c r="AC71" s="24"/>
      <c r="AD71" s="25"/>
      <c r="AE71" s="25"/>
      <c r="AF71" s="25"/>
      <c r="AG71" s="154"/>
      <c r="AH71" s="24"/>
      <c r="AI71" s="25"/>
      <c r="AJ71" s="25"/>
      <c r="AK71" s="27"/>
      <c r="AL71" s="25"/>
      <c r="AM71" s="24"/>
      <c r="AN71" s="25"/>
      <c r="AO71" s="25"/>
      <c r="AP71" s="25"/>
      <c r="AQ71" s="154"/>
      <c r="AR71" s="24"/>
      <c r="AS71" s="25"/>
      <c r="AT71" s="25"/>
      <c r="AU71" s="25"/>
      <c r="AV71" s="25">
        <f>AX71+AY71+AZ71</f>
        <v>108</v>
      </c>
      <c r="AW71" s="24"/>
      <c r="AX71" s="25"/>
      <c r="AY71" s="134">
        <v>108</v>
      </c>
      <c r="AZ71" s="27"/>
      <c r="BA71" s="200">
        <f>BC71+BD71+BE71</f>
        <v>0</v>
      </c>
      <c r="BB71" s="141"/>
      <c r="BC71" s="154"/>
      <c r="BD71" s="25"/>
      <c r="BE71" s="25"/>
      <c r="BF71" s="94"/>
      <c r="BH71" s="61"/>
      <c r="BJ71" s="61"/>
      <c r="BL71" s="61"/>
    </row>
    <row r="72" spans="1:69" ht="14.25" customHeight="1" x14ac:dyDescent="0.2">
      <c r="A72" s="52" t="s">
        <v>85</v>
      </c>
      <c r="B72" s="580" t="s">
        <v>4</v>
      </c>
      <c r="C72" s="580"/>
      <c r="D72" s="580"/>
      <c r="E72" s="580"/>
      <c r="F72" s="580"/>
      <c r="G72" s="580"/>
      <c r="H72" s="580"/>
      <c r="I72" s="580"/>
      <c r="J72" s="580"/>
      <c r="K72" s="9"/>
      <c r="L72" s="9"/>
      <c r="M72" s="9"/>
      <c r="N72" s="9"/>
      <c r="O72" s="9"/>
      <c r="P72" s="142" t="s">
        <v>44</v>
      </c>
      <c r="Q72" s="210">
        <f>Z72</f>
        <v>108</v>
      </c>
      <c r="R72" s="195"/>
      <c r="S72" s="196"/>
      <c r="T72" s="197"/>
      <c r="U72" s="135"/>
      <c r="V72" s="135"/>
      <c r="W72" s="135"/>
      <c r="X72" s="135"/>
      <c r="Y72" s="135"/>
      <c r="Z72" s="135">
        <f>AE72+AJ72+AO72+AT72+AY72+BD72</f>
        <v>108</v>
      </c>
      <c r="AA72" s="24"/>
      <c r="AB72" s="25">
        <f>AD72+AE72+AF72</f>
        <v>0</v>
      </c>
      <c r="AC72" s="24"/>
      <c r="AD72" s="25"/>
      <c r="AE72" s="25"/>
      <c r="AF72" s="25"/>
      <c r="AG72" s="154">
        <f>AI72+AJ72+AK72</f>
        <v>0</v>
      </c>
      <c r="AH72" s="24"/>
      <c r="AI72" s="25"/>
      <c r="AJ72" s="25"/>
      <c r="AK72" s="27"/>
      <c r="AL72" s="25">
        <f>AN72+AO72+AP72</f>
        <v>0</v>
      </c>
      <c r="AM72" s="24"/>
      <c r="AN72" s="25"/>
      <c r="AO72" s="25"/>
      <c r="AP72" s="25"/>
      <c r="AQ72" s="154">
        <f>AS72+AT72+AU72</f>
        <v>0</v>
      </c>
      <c r="AR72" s="24"/>
      <c r="AS72" s="25"/>
      <c r="AT72" s="25"/>
      <c r="AU72" s="25"/>
      <c r="AV72" s="25">
        <f>AX72+AY72+AZ72</f>
        <v>0</v>
      </c>
      <c r="AW72" s="24"/>
      <c r="AX72" s="25"/>
      <c r="AY72" s="25"/>
      <c r="AZ72" s="27"/>
      <c r="BA72" s="135">
        <f>BC72+BD72+BE72</f>
        <v>108</v>
      </c>
      <c r="BB72" s="215"/>
      <c r="BC72" s="135"/>
      <c r="BD72" s="135">
        <v>108</v>
      </c>
      <c r="BE72" s="135"/>
      <c r="BF72" s="95"/>
      <c r="BH72" s="61"/>
      <c r="BJ72" s="61"/>
      <c r="BL72" s="61"/>
    </row>
    <row r="73" spans="1:69" s="42" customFormat="1" ht="27.75" customHeight="1" x14ac:dyDescent="0.2">
      <c r="A73" s="80" t="s">
        <v>86</v>
      </c>
      <c r="B73" s="582" t="s">
        <v>135</v>
      </c>
      <c r="C73" s="582"/>
      <c r="D73" s="582"/>
      <c r="E73" s="582"/>
      <c r="F73" s="582"/>
      <c r="G73" s="582"/>
      <c r="H73" s="582"/>
      <c r="I73" s="582"/>
      <c r="J73" s="582"/>
      <c r="K73" s="570" t="s">
        <v>42</v>
      </c>
      <c r="L73" s="570"/>
      <c r="M73" s="570"/>
      <c r="N73" s="570"/>
      <c r="O73" s="570"/>
      <c r="P73" s="570"/>
      <c r="Q73" s="81">
        <f>SUM(Q74:Q77)+S74</f>
        <v>322</v>
      </c>
      <c r="R73" s="81">
        <f t="shared" ref="R73:BE73" si="42">SUM(R74:R77)</f>
        <v>0</v>
      </c>
      <c r="S73" s="82">
        <f>SUM(S74:S77)</f>
        <v>12</v>
      </c>
      <c r="T73" s="82">
        <f t="shared" si="42"/>
        <v>4</v>
      </c>
      <c r="U73" s="82">
        <f t="shared" si="42"/>
        <v>126</v>
      </c>
      <c r="V73" s="82">
        <f t="shared" si="42"/>
        <v>62</v>
      </c>
      <c r="W73" s="82">
        <f t="shared" si="42"/>
        <v>0</v>
      </c>
      <c r="X73" s="82">
        <f t="shared" si="42"/>
        <v>64</v>
      </c>
      <c r="Y73" s="82">
        <f t="shared" si="42"/>
        <v>0</v>
      </c>
      <c r="Z73" s="82">
        <f t="shared" si="42"/>
        <v>180</v>
      </c>
      <c r="AA73" s="81">
        <f t="shared" si="42"/>
        <v>0</v>
      </c>
      <c r="AB73" s="82">
        <f t="shared" si="42"/>
        <v>0</v>
      </c>
      <c r="AC73" s="82">
        <f t="shared" si="42"/>
        <v>0</v>
      </c>
      <c r="AD73" s="82">
        <f t="shared" si="42"/>
        <v>0</v>
      </c>
      <c r="AE73" s="82">
        <f t="shared" si="42"/>
        <v>0</v>
      </c>
      <c r="AF73" s="82">
        <f t="shared" si="42"/>
        <v>0</v>
      </c>
      <c r="AG73" s="81">
        <f t="shared" si="42"/>
        <v>0</v>
      </c>
      <c r="AH73" s="82">
        <f t="shared" si="42"/>
        <v>0</v>
      </c>
      <c r="AI73" s="82">
        <f t="shared" si="42"/>
        <v>0</v>
      </c>
      <c r="AJ73" s="82">
        <f t="shared" si="42"/>
        <v>0</v>
      </c>
      <c r="AK73" s="83">
        <f t="shared" si="42"/>
        <v>0</v>
      </c>
      <c r="AL73" s="82">
        <f t="shared" si="42"/>
        <v>0</v>
      </c>
      <c r="AM73" s="82">
        <f t="shared" si="42"/>
        <v>0</v>
      </c>
      <c r="AN73" s="82">
        <f t="shared" si="42"/>
        <v>0</v>
      </c>
      <c r="AO73" s="82">
        <f t="shared" si="42"/>
        <v>0</v>
      </c>
      <c r="AP73" s="82">
        <f t="shared" si="42"/>
        <v>0</v>
      </c>
      <c r="AQ73" s="81">
        <f t="shared" si="42"/>
        <v>0</v>
      </c>
      <c r="AR73" s="82">
        <f t="shared" si="42"/>
        <v>0</v>
      </c>
      <c r="AS73" s="82">
        <f t="shared" si="42"/>
        <v>0</v>
      </c>
      <c r="AT73" s="82">
        <f t="shared" si="42"/>
        <v>0</v>
      </c>
      <c r="AU73" s="82">
        <f t="shared" si="42"/>
        <v>0</v>
      </c>
      <c r="AV73" s="82">
        <f t="shared" si="42"/>
        <v>152</v>
      </c>
      <c r="AW73" s="82">
        <f t="shared" si="42"/>
        <v>0</v>
      </c>
      <c r="AX73" s="82">
        <f t="shared" si="42"/>
        <v>78</v>
      </c>
      <c r="AY73" s="82">
        <f t="shared" si="42"/>
        <v>72</v>
      </c>
      <c r="AZ73" s="83">
        <f t="shared" si="42"/>
        <v>2</v>
      </c>
      <c r="BA73" s="82">
        <f t="shared" si="42"/>
        <v>158</v>
      </c>
      <c r="BB73" s="82">
        <f t="shared" si="42"/>
        <v>12</v>
      </c>
      <c r="BC73" s="82">
        <f t="shared" si="42"/>
        <v>48</v>
      </c>
      <c r="BD73" s="82">
        <f t="shared" si="42"/>
        <v>108</v>
      </c>
      <c r="BE73" s="82">
        <f t="shared" si="42"/>
        <v>2</v>
      </c>
      <c r="BF73" s="4"/>
      <c r="BG73" s="4"/>
      <c r="BH73" s="61"/>
      <c r="BJ73" s="61"/>
      <c r="BL73" s="61"/>
    </row>
    <row r="74" spans="1:69" ht="13.5" customHeight="1" x14ac:dyDescent="0.2">
      <c r="A74" s="93"/>
      <c r="B74" s="567" t="s">
        <v>73</v>
      </c>
      <c r="C74" s="567"/>
      <c r="D74" s="567"/>
      <c r="E74" s="567"/>
      <c r="F74" s="567"/>
      <c r="G74" s="567"/>
      <c r="H74" s="567"/>
      <c r="I74" s="567"/>
      <c r="J74" s="567"/>
      <c r="K74" s="84"/>
      <c r="L74" s="84"/>
      <c r="M74" s="84"/>
      <c r="N74" s="84"/>
      <c r="O74" s="84"/>
      <c r="P74" s="84" t="s">
        <v>42</v>
      </c>
      <c r="Q74" s="145"/>
      <c r="R74" s="145"/>
      <c r="S74" s="146">
        <v>6</v>
      </c>
      <c r="T74" s="190"/>
      <c r="U74" s="191"/>
      <c r="V74" s="191"/>
      <c r="W74" s="191"/>
      <c r="X74" s="191"/>
      <c r="Y74" s="191"/>
      <c r="Z74" s="191"/>
      <c r="AA74" s="198"/>
      <c r="AB74" s="191"/>
      <c r="AC74" s="192"/>
      <c r="AD74" s="191"/>
      <c r="AE74" s="191"/>
      <c r="AF74" s="191"/>
      <c r="AG74" s="193"/>
      <c r="AH74" s="192"/>
      <c r="AI74" s="191"/>
      <c r="AJ74" s="191"/>
      <c r="AK74" s="194"/>
      <c r="AL74" s="191"/>
      <c r="AM74" s="192"/>
      <c r="AN74" s="191"/>
      <c r="AO74" s="191"/>
      <c r="AP74" s="191"/>
      <c r="AQ74" s="193"/>
      <c r="AR74" s="192"/>
      <c r="AS74" s="191"/>
      <c r="AT74" s="191"/>
      <c r="AU74" s="191"/>
      <c r="AV74" s="191"/>
      <c r="AW74" s="192"/>
      <c r="AX74" s="191"/>
      <c r="AY74" s="191"/>
      <c r="AZ74" s="194"/>
      <c r="BA74" s="177"/>
      <c r="BB74" s="177">
        <v>6</v>
      </c>
      <c r="BC74" s="191"/>
      <c r="BD74" s="191"/>
      <c r="BE74" s="191"/>
      <c r="BH74" s="61"/>
      <c r="BJ74" s="61"/>
      <c r="BL74" s="61"/>
    </row>
    <row r="75" spans="1:69" ht="22.5" customHeight="1" x14ac:dyDescent="0.2">
      <c r="A75" s="52" t="s">
        <v>87</v>
      </c>
      <c r="B75" s="585" t="s">
        <v>145</v>
      </c>
      <c r="C75" s="585"/>
      <c r="D75" s="585"/>
      <c r="E75" s="585"/>
      <c r="F75" s="585"/>
      <c r="G75" s="585"/>
      <c r="H75" s="585"/>
      <c r="I75" s="585"/>
      <c r="J75" s="585"/>
      <c r="K75" s="9"/>
      <c r="L75" s="9"/>
      <c r="M75" s="9"/>
      <c r="N75" s="9"/>
      <c r="O75" s="135"/>
      <c r="P75" s="25" t="s">
        <v>42</v>
      </c>
      <c r="Q75" s="145">
        <f>T75+U75+S75+R75</f>
        <v>136</v>
      </c>
      <c r="R75" s="145"/>
      <c r="S75" s="146">
        <f>AC75+AH75+AM75+AR75+AW75+BB75</f>
        <v>6</v>
      </c>
      <c r="T75" s="153">
        <f t="shared" ref="T75" si="43">AF75+AK75+AP75+AU75+AZ75+BE75</f>
        <v>4</v>
      </c>
      <c r="U75" s="25">
        <f>AD75+AI75+AN75+AS75+AX75+BC75</f>
        <v>126</v>
      </c>
      <c r="V75" s="25">
        <f>U75-W75-Y75-X75</f>
        <v>62</v>
      </c>
      <c r="W75" s="25"/>
      <c r="X75" s="25">
        <v>64</v>
      </c>
      <c r="Y75" s="25"/>
      <c r="Z75" s="25">
        <f>AE75+AJ75+AO75+AT75+AY75+BD75</f>
        <v>0</v>
      </c>
      <c r="AA75" s="189"/>
      <c r="AB75" s="25">
        <f>AD75+AE75+AF75</f>
        <v>0</v>
      </c>
      <c r="AC75" s="24"/>
      <c r="AD75" s="25"/>
      <c r="AE75" s="25"/>
      <c r="AF75" s="25"/>
      <c r="AG75" s="154">
        <f>AI75+AJ75+AK75</f>
        <v>0</v>
      </c>
      <c r="AH75" s="24"/>
      <c r="AI75" s="25"/>
      <c r="AJ75" s="25"/>
      <c r="AK75" s="27"/>
      <c r="AL75" s="25">
        <f>AN75+AO75+AP75</f>
        <v>0</v>
      </c>
      <c r="AM75" s="24"/>
      <c r="AN75" s="25"/>
      <c r="AO75" s="25"/>
      <c r="AP75" s="25"/>
      <c r="AQ75" s="154">
        <f>AS75+AT75+AU75</f>
        <v>0</v>
      </c>
      <c r="AR75" s="24"/>
      <c r="AS75" s="25"/>
      <c r="AT75" s="25"/>
      <c r="AU75" s="25"/>
      <c r="AV75" s="25">
        <f>AX75+AY75+AZ75</f>
        <v>80</v>
      </c>
      <c r="AW75" s="132"/>
      <c r="AX75" s="25">
        <v>78</v>
      </c>
      <c r="AY75" s="25"/>
      <c r="AZ75" s="27">
        <v>2</v>
      </c>
      <c r="BA75" s="25">
        <f>BC75+BD75+BE75</f>
        <v>50</v>
      </c>
      <c r="BB75" s="24">
        <v>6</v>
      </c>
      <c r="BC75" s="25">
        <v>48</v>
      </c>
      <c r="BD75" s="25"/>
      <c r="BE75" s="25">
        <v>2</v>
      </c>
      <c r="BF75" s="209"/>
      <c r="BH75" s="61"/>
      <c r="BJ75" s="61"/>
      <c r="BL75" s="61"/>
    </row>
    <row r="76" spans="1:69" ht="13.5" customHeight="1" x14ac:dyDescent="0.2">
      <c r="A76" s="52" t="s">
        <v>88</v>
      </c>
      <c r="B76" s="581" t="s">
        <v>3</v>
      </c>
      <c r="C76" s="581"/>
      <c r="D76" s="581"/>
      <c r="E76" s="581"/>
      <c r="F76" s="581"/>
      <c r="G76" s="581"/>
      <c r="H76" s="581"/>
      <c r="I76" s="581"/>
      <c r="J76" s="581"/>
      <c r="K76" s="9"/>
      <c r="L76" s="9"/>
      <c r="M76" s="9"/>
      <c r="N76" s="9"/>
      <c r="O76" s="25" t="s">
        <v>44</v>
      </c>
      <c r="P76" s="90"/>
      <c r="Q76" s="210">
        <f>Z76</f>
        <v>72</v>
      </c>
      <c r="R76" s="145"/>
      <c r="S76" s="146"/>
      <c r="T76" s="153"/>
      <c r="U76" s="25"/>
      <c r="V76" s="25"/>
      <c r="W76" s="25"/>
      <c r="X76" s="25"/>
      <c r="Y76" s="25"/>
      <c r="Z76" s="25">
        <f>AE76+AJ76+AO76+AT76+AY76+BD76</f>
        <v>72</v>
      </c>
      <c r="AA76" s="189"/>
      <c r="AB76" s="25"/>
      <c r="AC76" s="24"/>
      <c r="AD76" s="25"/>
      <c r="AE76" s="25"/>
      <c r="AF76" s="25"/>
      <c r="AG76" s="154"/>
      <c r="AH76" s="24"/>
      <c r="AI76" s="25"/>
      <c r="AJ76" s="25"/>
      <c r="AK76" s="27"/>
      <c r="AL76" s="25"/>
      <c r="AM76" s="24"/>
      <c r="AN76" s="25"/>
      <c r="AO76" s="25"/>
      <c r="AP76" s="25"/>
      <c r="AQ76" s="154"/>
      <c r="AR76" s="24"/>
      <c r="AS76" s="25"/>
      <c r="AT76" s="25"/>
      <c r="AU76" s="25"/>
      <c r="AV76" s="25">
        <f>AX76+AY76+AZ76</f>
        <v>72</v>
      </c>
      <c r="AW76" s="24"/>
      <c r="AX76" s="25"/>
      <c r="AY76" s="25">
        <v>72</v>
      </c>
      <c r="AZ76" s="27"/>
      <c r="BA76" s="25">
        <f>BC76+BD76+BE76</f>
        <v>0</v>
      </c>
      <c r="BB76" s="24"/>
      <c r="BC76" s="25"/>
      <c r="BD76" s="134"/>
      <c r="BE76" s="25"/>
      <c r="BF76" s="94"/>
      <c r="BH76" s="61"/>
      <c r="BJ76" s="61"/>
      <c r="BL76" s="61"/>
    </row>
    <row r="77" spans="1:69" ht="15" customHeight="1" x14ac:dyDescent="0.2">
      <c r="A77" s="52" t="s">
        <v>89</v>
      </c>
      <c r="B77" s="580" t="s">
        <v>4</v>
      </c>
      <c r="C77" s="580"/>
      <c r="D77" s="580"/>
      <c r="E77" s="580"/>
      <c r="F77" s="580"/>
      <c r="G77" s="580"/>
      <c r="H77" s="580"/>
      <c r="I77" s="580"/>
      <c r="J77" s="580"/>
      <c r="K77" s="9"/>
      <c r="L77" s="9"/>
      <c r="M77" s="9"/>
      <c r="N77" s="9"/>
      <c r="O77" s="9"/>
      <c r="P77" s="90" t="s">
        <v>44</v>
      </c>
      <c r="Q77" s="210">
        <f>Z77</f>
        <v>108</v>
      </c>
      <c r="R77" s="145"/>
      <c r="S77" s="146"/>
      <c r="T77" s="153"/>
      <c r="U77" s="25"/>
      <c r="V77" s="25"/>
      <c r="W77" s="25"/>
      <c r="X77" s="25"/>
      <c r="Y77" s="25"/>
      <c r="Z77" s="25">
        <f>AE77+AJ77+AO77+AT77+AY77+BD77</f>
        <v>108</v>
      </c>
      <c r="AA77" s="189"/>
      <c r="AB77" s="25">
        <f>AD77+AE77+AF77</f>
        <v>0</v>
      </c>
      <c r="AC77" s="24"/>
      <c r="AD77" s="25"/>
      <c r="AE77" s="25"/>
      <c r="AF77" s="25"/>
      <c r="AG77" s="154">
        <f>AI77+AJ77+AK77</f>
        <v>0</v>
      </c>
      <c r="AH77" s="24"/>
      <c r="AI77" s="25"/>
      <c r="AJ77" s="25"/>
      <c r="AK77" s="27"/>
      <c r="AL77" s="25">
        <f>AN77+AO77+AP77</f>
        <v>0</v>
      </c>
      <c r="AM77" s="24"/>
      <c r="AN77" s="25"/>
      <c r="AO77" s="25"/>
      <c r="AP77" s="25"/>
      <c r="AQ77" s="154">
        <f>AS77+AT77+AU77</f>
        <v>0</v>
      </c>
      <c r="AR77" s="24"/>
      <c r="AS77" s="25"/>
      <c r="AT77" s="25"/>
      <c r="AU77" s="25"/>
      <c r="AV77" s="25">
        <f>AX77+AY77+AZ77</f>
        <v>0</v>
      </c>
      <c r="AW77" s="24"/>
      <c r="AX77" s="25"/>
      <c r="AY77" s="25"/>
      <c r="AZ77" s="27"/>
      <c r="BA77" s="25">
        <f>BC77+BD77+BE77</f>
        <v>108</v>
      </c>
      <c r="BB77" s="24"/>
      <c r="BC77" s="25"/>
      <c r="BD77" s="25">
        <v>108</v>
      </c>
      <c r="BE77" s="25"/>
      <c r="BF77" s="95"/>
      <c r="BH77" s="61"/>
      <c r="BJ77" s="61"/>
      <c r="BL77" s="61"/>
    </row>
    <row r="78" spans="1:69" s="42" customFormat="1" ht="24.75" customHeight="1" x14ac:dyDescent="0.2">
      <c r="A78" s="80" t="s">
        <v>137</v>
      </c>
      <c r="B78" s="582" t="s">
        <v>136</v>
      </c>
      <c r="C78" s="582"/>
      <c r="D78" s="582"/>
      <c r="E78" s="582"/>
      <c r="F78" s="582"/>
      <c r="G78" s="582"/>
      <c r="H78" s="582"/>
      <c r="I78" s="582"/>
      <c r="J78" s="582"/>
      <c r="K78" s="570" t="s">
        <v>42</v>
      </c>
      <c r="L78" s="570"/>
      <c r="M78" s="570"/>
      <c r="N78" s="570"/>
      <c r="O78" s="570"/>
      <c r="P78" s="570"/>
      <c r="Q78" s="81">
        <f>SUM(Q79:Q82)+S79</f>
        <v>250</v>
      </c>
      <c r="R78" s="81">
        <f t="shared" ref="R78:Z78" si="44">SUM(R79:R82)</f>
        <v>0</v>
      </c>
      <c r="S78" s="82">
        <f t="shared" si="44"/>
        <v>12</v>
      </c>
      <c r="T78" s="82">
        <f t="shared" si="44"/>
        <v>4</v>
      </c>
      <c r="U78" s="82">
        <f t="shared" si="44"/>
        <v>162</v>
      </c>
      <c r="V78" s="82">
        <f t="shared" si="44"/>
        <v>68</v>
      </c>
      <c r="W78" s="82">
        <f t="shared" si="44"/>
        <v>0</v>
      </c>
      <c r="X78" s="82">
        <f t="shared" si="44"/>
        <v>74</v>
      </c>
      <c r="Y78" s="82">
        <f t="shared" si="44"/>
        <v>20</v>
      </c>
      <c r="Z78" s="82">
        <f t="shared" si="44"/>
        <v>72</v>
      </c>
      <c r="AA78" s="81">
        <f t="shared" ref="AA78:AP78" si="45">SUM(AA79:AA81)</f>
        <v>0</v>
      </c>
      <c r="AB78" s="82">
        <f t="shared" si="45"/>
        <v>0</v>
      </c>
      <c r="AC78" s="82">
        <f t="shared" si="45"/>
        <v>0</v>
      </c>
      <c r="AD78" s="82">
        <f t="shared" si="45"/>
        <v>0</v>
      </c>
      <c r="AE78" s="82">
        <f t="shared" si="45"/>
        <v>0</v>
      </c>
      <c r="AF78" s="82">
        <f t="shared" si="45"/>
        <v>0</v>
      </c>
      <c r="AG78" s="81">
        <f t="shared" si="45"/>
        <v>0</v>
      </c>
      <c r="AH78" s="82">
        <f t="shared" si="45"/>
        <v>0</v>
      </c>
      <c r="AI78" s="82">
        <f t="shared" si="45"/>
        <v>0</v>
      </c>
      <c r="AJ78" s="82">
        <f t="shared" si="45"/>
        <v>0</v>
      </c>
      <c r="AK78" s="83">
        <f t="shared" si="45"/>
        <v>0</v>
      </c>
      <c r="AL78" s="82">
        <f t="shared" si="45"/>
        <v>0</v>
      </c>
      <c r="AM78" s="82">
        <f t="shared" si="45"/>
        <v>0</v>
      </c>
      <c r="AN78" s="82">
        <f t="shared" si="45"/>
        <v>0</v>
      </c>
      <c r="AO78" s="82">
        <f t="shared" si="45"/>
        <v>0</v>
      </c>
      <c r="AP78" s="83">
        <f t="shared" si="45"/>
        <v>0</v>
      </c>
      <c r="AQ78" s="82">
        <f>SUM(AQ79:AQ84)</f>
        <v>0</v>
      </c>
      <c r="AR78" s="82">
        <f>SUM(AR79:AR84)</f>
        <v>0</v>
      </c>
      <c r="AS78" s="82">
        <f>SUM(AS79:AS84)</f>
        <v>0</v>
      </c>
      <c r="AT78" s="82">
        <f>SUM(AT79:AT84)</f>
        <v>0</v>
      </c>
      <c r="AU78" s="82">
        <f>SUM(AU79:AU84)</f>
        <v>0</v>
      </c>
      <c r="AV78" s="81">
        <f t="shared" ref="AV78:AZ78" si="46">SUM(AV79:AV81)</f>
        <v>154</v>
      </c>
      <c r="AW78" s="82">
        <f t="shared" si="46"/>
        <v>0</v>
      </c>
      <c r="AX78" s="82">
        <f t="shared" si="46"/>
        <v>116</v>
      </c>
      <c r="AY78" s="82">
        <f t="shared" si="46"/>
        <v>36</v>
      </c>
      <c r="AZ78" s="83">
        <f t="shared" si="46"/>
        <v>2</v>
      </c>
      <c r="BA78" s="88">
        <f>SUM(BA79:BA82)</f>
        <v>84</v>
      </c>
      <c r="BB78" s="88">
        <f t="shared" ref="BB78:BE78" si="47">SUM(BB79:BB82)</f>
        <v>12</v>
      </c>
      <c r="BC78" s="88">
        <f t="shared" si="47"/>
        <v>46</v>
      </c>
      <c r="BD78" s="88">
        <f t="shared" si="47"/>
        <v>36</v>
      </c>
      <c r="BE78" s="88">
        <f t="shared" si="47"/>
        <v>2</v>
      </c>
      <c r="BF78" s="4"/>
      <c r="BG78" s="4"/>
      <c r="BH78" s="61"/>
      <c r="BJ78" s="61"/>
      <c r="BL78" s="61"/>
    </row>
    <row r="79" spans="1:69" ht="12.75" customHeight="1" x14ac:dyDescent="0.2">
      <c r="A79" s="93"/>
      <c r="B79" s="567" t="s">
        <v>73</v>
      </c>
      <c r="C79" s="567"/>
      <c r="D79" s="567"/>
      <c r="E79" s="567"/>
      <c r="F79" s="567"/>
      <c r="G79" s="567"/>
      <c r="H79" s="567"/>
      <c r="I79" s="567"/>
      <c r="J79" s="567"/>
      <c r="K79" s="84"/>
      <c r="L79" s="84"/>
      <c r="M79" s="84"/>
      <c r="N79" s="84"/>
      <c r="O79" s="84"/>
      <c r="P79" s="84" t="s">
        <v>42</v>
      </c>
      <c r="Q79" s="145"/>
      <c r="R79" s="145"/>
      <c r="S79" s="146">
        <v>6</v>
      </c>
      <c r="T79" s="190"/>
      <c r="U79" s="191"/>
      <c r="V79" s="191"/>
      <c r="W79" s="191"/>
      <c r="X79" s="191"/>
      <c r="Y79" s="191"/>
      <c r="Z79" s="191"/>
      <c r="AA79" s="198"/>
      <c r="AB79" s="191"/>
      <c r="AC79" s="192"/>
      <c r="AD79" s="191"/>
      <c r="AE79" s="191"/>
      <c r="AF79" s="191"/>
      <c r="AG79" s="193"/>
      <c r="AH79" s="192"/>
      <c r="AI79" s="191"/>
      <c r="AJ79" s="191"/>
      <c r="AK79" s="194"/>
      <c r="AL79" s="191"/>
      <c r="AM79" s="192"/>
      <c r="AN79" s="191"/>
      <c r="AO79" s="191"/>
      <c r="AP79" s="194"/>
      <c r="AQ79" s="177"/>
      <c r="AR79" s="192"/>
      <c r="AS79" s="191"/>
      <c r="AT79" s="191"/>
      <c r="AU79" s="191"/>
      <c r="AV79" s="193"/>
      <c r="AW79" s="192"/>
      <c r="AX79" s="191"/>
      <c r="AY79" s="191"/>
      <c r="AZ79" s="194"/>
      <c r="BA79" s="191"/>
      <c r="BB79" s="177">
        <v>6</v>
      </c>
      <c r="BC79" s="191"/>
      <c r="BD79" s="191"/>
      <c r="BE79" s="191"/>
      <c r="BH79" s="61"/>
      <c r="BJ79" s="61"/>
      <c r="BL79" s="61"/>
    </row>
    <row r="80" spans="1:69" ht="30" customHeight="1" x14ac:dyDescent="0.2">
      <c r="A80" s="52" t="s">
        <v>138</v>
      </c>
      <c r="B80" s="572" t="s">
        <v>151</v>
      </c>
      <c r="C80" s="572"/>
      <c r="D80" s="572"/>
      <c r="E80" s="572"/>
      <c r="F80" s="572"/>
      <c r="G80" s="572"/>
      <c r="H80" s="572"/>
      <c r="I80" s="572"/>
      <c r="J80" s="572"/>
      <c r="K80" s="9"/>
      <c r="L80" s="9"/>
      <c r="M80" s="9"/>
      <c r="N80" s="135"/>
      <c r="O80" s="25"/>
      <c r="P80" s="25" t="s">
        <v>42</v>
      </c>
      <c r="Q80" s="145">
        <f>R80+T80+U80+S80</f>
        <v>172</v>
      </c>
      <c r="R80" s="145"/>
      <c r="S80" s="146">
        <f>AC80+AH80+AM80+AR80+AW80+BB80</f>
        <v>6</v>
      </c>
      <c r="T80" s="153">
        <f t="shared" ref="T80" si="48">AF80+AK80+AP80+AU80+AZ80+BE80</f>
        <v>4</v>
      </c>
      <c r="U80" s="25">
        <f>AD80+AI80+AN80+AS80+AX80+BC80</f>
        <v>162</v>
      </c>
      <c r="V80" s="25">
        <f>U80-W80-Y80-X80</f>
        <v>68</v>
      </c>
      <c r="W80" s="25"/>
      <c r="X80" s="25">
        <v>74</v>
      </c>
      <c r="Y80" s="25">
        <v>20</v>
      </c>
      <c r="Z80" s="25">
        <f t="shared" ref="Z80:Z84" si="49">AE80+AJ80+AO80+AT80+AY80+BD80</f>
        <v>0</v>
      </c>
      <c r="AA80" s="189"/>
      <c r="AB80" s="25">
        <f>AD80+AE80+AF80</f>
        <v>0</v>
      </c>
      <c r="AC80" s="24"/>
      <c r="AD80" s="25"/>
      <c r="AE80" s="25"/>
      <c r="AF80" s="25"/>
      <c r="AG80" s="154">
        <f>AI80+AJ80+AK80</f>
        <v>0</v>
      </c>
      <c r="AH80" s="24"/>
      <c r="AI80" s="25"/>
      <c r="AJ80" s="25"/>
      <c r="AK80" s="27"/>
      <c r="AL80" s="25">
        <f>AN80+AO80+AP80</f>
        <v>0</v>
      </c>
      <c r="AM80" s="24"/>
      <c r="AN80" s="25"/>
      <c r="AO80" s="25"/>
      <c r="AP80" s="27"/>
      <c r="AQ80" s="25">
        <f>AS80+AT80+AU80</f>
        <v>0</v>
      </c>
      <c r="AR80" s="24"/>
      <c r="AS80" s="25"/>
      <c r="AT80" s="25"/>
      <c r="AU80" s="25"/>
      <c r="AV80" s="154">
        <f>AX80+AY80+AZ80</f>
        <v>118</v>
      </c>
      <c r="AW80" s="24"/>
      <c r="AX80" s="25">
        <v>116</v>
      </c>
      <c r="AY80" s="25"/>
      <c r="AZ80" s="27">
        <v>2</v>
      </c>
      <c r="BA80" s="25">
        <f>BC80+BD80+BE80</f>
        <v>48</v>
      </c>
      <c r="BB80" s="24">
        <v>6</v>
      </c>
      <c r="BC80" s="25">
        <v>46</v>
      </c>
      <c r="BD80" s="25"/>
      <c r="BE80" s="25">
        <v>2</v>
      </c>
      <c r="BF80" s="209"/>
      <c r="BH80" s="61"/>
      <c r="BJ80" s="61"/>
      <c r="BL80" s="61"/>
    </row>
    <row r="81" spans="1:69" ht="13.5" customHeight="1" x14ac:dyDescent="0.2">
      <c r="A81" s="52" t="s">
        <v>139</v>
      </c>
      <c r="B81" s="586" t="s">
        <v>3</v>
      </c>
      <c r="C81" s="586"/>
      <c r="D81" s="586"/>
      <c r="E81" s="586"/>
      <c r="F81" s="586"/>
      <c r="G81" s="586"/>
      <c r="H81" s="586"/>
      <c r="I81" s="586"/>
      <c r="J81" s="586"/>
      <c r="K81" s="9"/>
      <c r="L81" s="9"/>
      <c r="M81" s="15"/>
      <c r="N81" s="208"/>
      <c r="O81" s="8" t="s">
        <v>44</v>
      </c>
      <c r="P81" s="9"/>
      <c r="Q81" s="210">
        <f>Z81</f>
        <v>36</v>
      </c>
      <c r="R81" s="145"/>
      <c r="S81" s="146"/>
      <c r="T81" s="153"/>
      <c r="U81" s="25"/>
      <c r="V81" s="25"/>
      <c r="W81" s="25"/>
      <c r="X81" s="25"/>
      <c r="Y81" s="25"/>
      <c r="Z81" s="25">
        <f t="shared" si="49"/>
        <v>36</v>
      </c>
      <c r="AA81" s="189"/>
      <c r="AB81" s="25">
        <f>AD81+AE81+AF81</f>
        <v>0</v>
      </c>
      <c r="AC81" s="24"/>
      <c r="AD81" s="25"/>
      <c r="AE81" s="25"/>
      <c r="AF81" s="25"/>
      <c r="AG81" s="154">
        <f>AI81+AJ81+AK81</f>
        <v>0</v>
      </c>
      <c r="AH81" s="24"/>
      <c r="AI81" s="25"/>
      <c r="AJ81" s="25"/>
      <c r="AK81" s="27"/>
      <c r="AL81" s="25">
        <f>AN81+AO81+AP81</f>
        <v>0</v>
      </c>
      <c r="AM81" s="24"/>
      <c r="AN81" s="25"/>
      <c r="AO81" s="25"/>
      <c r="AP81" s="27"/>
      <c r="AQ81" s="25">
        <f>AS81+AT81+AU81</f>
        <v>0</v>
      </c>
      <c r="AR81" s="24"/>
      <c r="AS81" s="25"/>
      <c r="AT81" s="25"/>
      <c r="AU81" s="25"/>
      <c r="AV81" s="154">
        <f>AX81+AY81+AZ81</f>
        <v>36</v>
      </c>
      <c r="AW81" s="24"/>
      <c r="AX81" s="25"/>
      <c r="AY81" s="25">
        <v>36</v>
      </c>
      <c r="AZ81" s="27"/>
      <c r="BA81" s="25">
        <f>BC81+BD81+BE81</f>
        <v>0</v>
      </c>
      <c r="BB81" s="24"/>
      <c r="BC81" s="25"/>
      <c r="BD81" s="25"/>
      <c r="BE81" s="25"/>
      <c r="BF81" s="95"/>
    </row>
    <row r="82" spans="1:69" ht="13.5" customHeight="1" x14ac:dyDescent="0.2">
      <c r="A82" s="66" t="s">
        <v>140</v>
      </c>
      <c r="B82" s="587" t="s">
        <v>4</v>
      </c>
      <c r="C82" s="587"/>
      <c r="D82" s="587"/>
      <c r="E82" s="587"/>
      <c r="F82" s="587"/>
      <c r="G82" s="587"/>
      <c r="H82" s="587"/>
      <c r="I82" s="587"/>
      <c r="J82" s="587"/>
      <c r="K82" s="30"/>
      <c r="L82" s="30"/>
      <c r="M82" s="33"/>
      <c r="N82" s="208"/>
      <c r="O82" s="31"/>
      <c r="P82" s="30" t="s">
        <v>44</v>
      </c>
      <c r="Q82" s="212">
        <f>Z82</f>
        <v>36</v>
      </c>
      <c r="R82" s="195"/>
      <c r="S82" s="196"/>
      <c r="T82" s="197"/>
      <c r="U82" s="135"/>
      <c r="V82" s="135"/>
      <c r="W82" s="135"/>
      <c r="X82" s="135"/>
      <c r="Y82" s="135"/>
      <c r="Z82" s="135">
        <f t="shared" si="49"/>
        <v>36</v>
      </c>
      <c r="AA82" s="199"/>
      <c r="AB82" s="25">
        <f>AD82+AE82+AF82</f>
        <v>0</v>
      </c>
      <c r="AC82" s="132"/>
      <c r="AD82" s="135"/>
      <c r="AE82" s="135"/>
      <c r="AF82" s="135"/>
      <c r="AG82" s="154">
        <f>AI82+AJ82+AK82</f>
        <v>0</v>
      </c>
      <c r="AH82" s="132"/>
      <c r="AI82" s="135"/>
      <c r="AJ82" s="135"/>
      <c r="AK82" s="200"/>
      <c r="AL82" s="25">
        <f>AN82+AO82+AP82</f>
        <v>0</v>
      </c>
      <c r="AM82" s="132"/>
      <c r="AN82" s="135"/>
      <c r="AO82" s="135"/>
      <c r="AP82" s="200"/>
      <c r="AQ82" s="135">
        <f>AS82+AT82+AU82</f>
        <v>0</v>
      </c>
      <c r="AR82" s="132"/>
      <c r="AS82" s="135"/>
      <c r="AT82" s="131"/>
      <c r="AU82" s="135"/>
      <c r="AV82" s="154">
        <f>AX82+AY82+AZ82</f>
        <v>0</v>
      </c>
      <c r="AW82" s="132"/>
      <c r="AX82" s="135"/>
      <c r="AY82" s="135"/>
      <c r="AZ82" s="200"/>
      <c r="BA82" s="25">
        <f>BC82+BD82+BE82</f>
        <v>36</v>
      </c>
      <c r="BB82" s="132"/>
      <c r="BC82" s="135"/>
      <c r="BD82" s="135">
        <v>36</v>
      </c>
      <c r="BE82" s="135"/>
      <c r="BF82" s="95"/>
    </row>
    <row r="83" spans="1:69" ht="11.25" customHeight="1" x14ac:dyDescent="0.2">
      <c r="A83" s="50" t="s">
        <v>186</v>
      </c>
      <c r="B83" s="588" t="s">
        <v>4</v>
      </c>
      <c r="C83" s="588"/>
      <c r="D83" s="588"/>
      <c r="E83" s="588"/>
      <c r="F83" s="588"/>
      <c r="G83" s="588"/>
      <c r="H83" s="588"/>
      <c r="I83" s="588"/>
      <c r="J83" s="588"/>
      <c r="K83" s="9"/>
      <c r="L83" s="9"/>
      <c r="M83" s="9"/>
      <c r="N83" s="91"/>
      <c r="O83" s="9"/>
      <c r="P83" s="9" t="s">
        <v>44</v>
      </c>
      <c r="Q83" s="210">
        <f>S83+T83+U83+Z83</f>
        <v>144</v>
      </c>
      <c r="R83" s="145"/>
      <c r="S83" s="146"/>
      <c r="T83" s="153"/>
      <c r="U83" s="25"/>
      <c r="V83" s="25"/>
      <c r="W83" s="25"/>
      <c r="X83" s="25"/>
      <c r="Y83" s="25"/>
      <c r="Z83" s="25">
        <f t="shared" si="49"/>
        <v>144</v>
      </c>
      <c r="AA83" s="181">
        <f>AC83+AH83+AM83+AR83+AW83+BB83</f>
        <v>0</v>
      </c>
      <c r="AB83" s="25">
        <f>AD83+AE83+AF83</f>
        <v>0</v>
      </c>
      <c r="AC83" s="24"/>
      <c r="AD83" s="25"/>
      <c r="AE83" s="25"/>
      <c r="AF83" s="25"/>
      <c r="AG83" s="154">
        <f>AI83+AJ83+AK83</f>
        <v>0</v>
      </c>
      <c r="AH83" s="24"/>
      <c r="AI83" s="25"/>
      <c r="AJ83" s="25"/>
      <c r="AK83" s="27"/>
      <c r="AL83" s="134">
        <f>AN83+AO83+AP83</f>
        <v>0</v>
      </c>
      <c r="AM83" s="24"/>
      <c r="AN83" s="25"/>
      <c r="AO83" s="25"/>
      <c r="AP83" s="25"/>
      <c r="AQ83" s="154">
        <f>AS83+AT83+AU83</f>
        <v>0</v>
      </c>
      <c r="AR83" s="24"/>
      <c r="AS83" s="25"/>
      <c r="AT83" s="25"/>
      <c r="AU83" s="27"/>
      <c r="AV83" s="25">
        <f>AX83+AY83+AZ83</f>
        <v>0</v>
      </c>
      <c r="AW83" s="24"/>
      <c r="AX83" s="25"/>
      <c r="AY83" s="25"/>
      <c r="AZ83" s="25"/>
      <c r="BA83" s="154">
        <f>BC83+BD83+BE83</f>
        <v>144</v>
      </c>
      <c r="BB83" s="24"/>
      <c r="BC83" s="25"/>
      <c r="BD83" s="25">
        <v>144</v>
      </c>
      <c r="BE83" s="25"/>
      <c r="BF83" s="96"/>
      <c r="BH83" s="96"/>
      <c r="BI83" s="96"/>
      <c r="BJ83" s="96"/>
      <c r="BK83" s="96"/>
      <c r="BL83" s="96"/>
      <c r="BM83" s="96"/>
      <c r="BN83" s="96"/>
      <c r="BO83" s="96"/>
      <c r="BP83" s="96"/>
      <c r="BQ83" s="96"/>
    </row>
    <row r="84" spans="1:69" s="42" customFormat="1" ht="11.25" customHeight="1" x14ac:dyDescent="0.2">
      <c r="A84" s="50" t="s">
        <v>90</v>
      </c>
      <c r="B84" s="592" t="s">
        <v>7</v>
      </c>
      <c r="C84" s="592"/>
      <c r="D84" s="592"/>
      <c r="E84" s="592"/>
      <c r="F84" s="592"/>
      <c r="G84" s="592"/>
      <c r="H84" s="592"/>
      <c r="I84" s="592"/>
      <c r="J84" s="592"/>
      <c r="K84" s="51"/>
      <c r="L84" s="51"/>
      <c r="M84" s="51"/>
      <c r="N84" s="51"/>
      <c r="O84" s="51"/>
      <c r="P84" s="51"/>
      <c r="Q84" s="210">
        <f>AB84+AG84+AL84+AQ84+AV84+BA84</f>
        <v>216</v>
      </c>
      <c r="R84" s="145"/>
      <c r="S84" s="146"/>
      <c r="T84" s="153"/>
      <c r="U84" s="25"/>
      <c r="V84" s="25"/>
      <c r="W84" s="25"/>
      <c r="X84" s="25"/>
      <c r="Y84" s="25"/>
      <c r="Z84" s="25">
        <f t="shared" si="49"/>
        <v>0</v>
      </c>
      <c r="AA84" s="181"/>
      <c r="AB84" s="148"/>
      <c r="AC84" s="149"/>
      <c r="AD84" s="148"/>
      <c r="AE84" s="148"/>
      <c r="AF84" s="148"/>
      <c r="AG84" s="150"/>
      <c r="AH84" s="149"/>
      <c r="AI84" s="148"/>
      <c r="AJ84" s="148"/>
      <c r="AK84" s="151"/>
      <c r="AL84" s="201"/>
      <c r="AM84" s="149"/>
      <c r="AN84" s="148"/>
      <c r="AO84" s="148"/>
      <c r="AP84" s="148"/>
      <c r="AQ84" s="202"/>
      <c r="AR84" s="149"/>
      <c r="AS84" s="148"/>
      <c r="AT84" s="148"/>
      <c r="AU84" s="151"/>
      <c r="AV84" s="201"/>
      <c r="AW84" s="149"/>
      <c r="AX84" s="148"/>
      <c r="AY84" s="148"/>
      <c r="AZ84" s="148"/>
      <c r="BA84" s="150">
        <v>216</v>
      </c>
      <c r="BB84" s="149"/>
      <c r="BC84" s="148">
        <v>216</v>
      </c>
      <c r="BD84" s="148"/>
      <c r="BE84" s="148"/>
      <c r="BF84" s="97"/>
      <c r="BG84" s="4"/>
      <c r="BH84" s="97"/>
      <c r="BI84" s="97"/>
      <c r="BJ84" s="97"/>
      <c r="BK84" s="97"/>
      <c r="BL84" s="97"/>
      <c r="BM84" s="97"/>
      <c r="BN84" s="97"/>
      <c r="BO84" s="97"/>
      <c r="BP84" s="97"/>
      <c r="BQ84" s="97"/>
    </row>
    <row r="85" spans="1:69" s="42" customFormat="1" ht="15" customHeight="1" x14ac:dyDescent="0.2">
      <c r="A85" s="593" t="s">
        <v>9</v>
      </c>
      <c r="B85" s="593"/>
      <c r="C85" s="593"/>
      <c r="D85" s="593"/>
      <c r="E85" s="593"/>
      <c r="F85" s="593"/>
      <c r="G85" s="593"/>
      <c r="H85" s="593"/>
      <c r="I85" s="593"/>
      <c r="J85" s="593"/>
      <c r="K85" s="594"/>
      <c r="L85" s="594"/>
      <c r="M85" s="594"/>
      <c r="N85" s="594"/>
      <c r="O85" s="594"/>
      <c r="P85" s="594"/>
      <c r="Q85" s="203">
        <f>Q35+Q17</f>
        <v>4428</v>
      </c>
      <c r="R85" s="203">
        <f t="shared" ref="R85:AG85" si="50">R35+R17</f>
        <v>72</v>
      </c>
      <c r="S85" s="203">
        <f t="shared" si="50"/>
        <v>108</v>
      </c>
      <c r="T85" s="203">
        <f t="shared" si="50"/>
        <v>48</v>
      </c>
      <c r="U85" s="203">
        <f t="shared" si="50"/>
        <v>3084</v>
      </c>
      <c r="V85" s="203">
        <f t="shared" si="50"/>
        <v>1505</v>
      </c>
      <c r="W85" s="203">
        <f t="shared" si="50"/>
        <v>22</v>
      </c>
      <c r="X85" s="203">
        <f t="shared" si="50"/>
        <v>1477</v>
      </c>
      <c r="Y85" s="203">
        <f t="shared" si="50"/>
        <v>80</v>
      </c>
      <c r="Z85" s="203">
        <f t="shared" si="50"/>
        <v>900</v>
      </c>
      <c r="AA85" s="203" t="e">
        <f t="shared" si="50"/>
        <v>#REF!</v>
      </c>
      <c r="AB85" s="203">
        <f t="shared" si="50"/>
        <v>578</v>
      </c>
      <c r="AC85" s="203">
        <f t="shared" si="50"/>
        <v>6</v>
      </c>
      <c r="AD85" s="203">
        <f t="shared" si="50"/>
        <v>578</v>
      </c>
      <c r="AE85" s="203">
        <f t="shared" si="50"/>
        <v>0</v>
      </c>
      <c r="AF85" s="203">
        <f t="shared" si="50"/>
        <v>0</v>
      </c>
      <c r="AG85" s="204">
        <f t="shared" si="50"/>
        <v>826</v>
      </c>
      <c r="AH85" s="203"/>
      <c r="AI85" s="203"/>
      <c r="AJ85" s="203"/>
      <c r="AK85" s="205"/>
      <c r="AL85" s="203">
        <f>AL35+AL17</f>
        <v>576</v>
      </c>
      <c r="AM85" s="203"/>
      <c r="AN85" s="203"/>
      <c r="AO85" s="203"/>
      <c r="AP85" s="203"/>
      <c r="AQ85" s="204">
        <f>AQ35+AQ17</f>
        <v>828</v>
      </c>
      <c r="AR85" s="203"/>
      <c r="AS85" s="203"/>
      <c r="AT85" s="203"/>
      <c r="AU85" s="203"/>
      <c r="AV85" s="203">
        <f>AV35+AV17</f>
        <v>612</v>
      </c>
      <c r="AW85" s="203"/>
      <c r="AX85" s="203"/>
      <c r="AY85" s="203"/>
      <c r="AZ85" s="203"/>
      <c r="BA85" s="204">
        <f>BA35+BA17</f>
        <v>828</v>
      </c>
      <c r="BB85" s="203"/>
      <c r="BC85" s="203"/>
      <c r="BD85" s="203"/>
      <c r="BE85" s="203"/>
      <c r="BF85" s="96"/>
      <c r="BG85" s="96"/>
      <c r="BH85" s="96"/>
      <c r="BI85" s="96"/>
      <c r="BJ85" s="96"/>
      <c r="BK85" s="96"/>
      <c r="BL85" s="96"/>
      <c r="BM85" s="96"/>
      <c r="BN85" s="96"/>
      <c r="BO85" s="96"/>
      <c r="BP85" s="96"/>
      <c r="BQ85" s="96"/>
    </row>
    <row r="86" spans="1:69" ht="13.5" customHeight="1" x14ac:dyDescent="0.2">
      <c r="A86" s="595" t="s">
        <v>156</v>
      </c>
      <c r="B86" s="595"/>
      <c r="C86" s="595"/>
      <c r="D86" s="595"/>
      <c r="E86" s="595"/>
      <c r="F86" s="595"/>
      <c r="G86" s="595"/>
      <c r="H86" s="595"/>
      <c r="I86" s="595"/>
      <c r="J86" s="595"/>
      <c r="K86" s="595"/>
      <c r="L86" s="595"/>
      <c r="M86" s="595"/>
      <c r="N86" s="595"/>
      <c r="O86" s="595"/>
      <c r="P86" s="595"/>
      <c r="Q86" s="9"/>
      <c r="R86" s="9"/>
      <c r="S86" s="54"/>
      <c r="T86" s="9"/>
      <c r="U86" s="9"/>
      <c r="V86" s="9"/>
      <c r="W86" s="9"/>
      <c r="X86" s="9"/>
      <c r="Y86" s="9"/>
      <c r="Z86" s="9"/>
      <c r="AA86" s="54" t="s">
        <v>78</v>
      </c>
      <c r="AB86" s="98">
        <f>AB85/AB15</f>
        <v>35.030303030303031</v>
      </c>
      <c r="AC86" s="99"/>
      <c r="AD86" s="98"/>
      <c r="AE86" s="98"/>
      <c r="AF86" s="98"/>
      <c r="AG86" s="100">
        <f>AG85/AG15</f>
        <v>36.711111111111109</v>
      </c>
      <c r="AH86" s="99"/>
      <c r="AI86" s="98"/>
      <c r="AJ86" s="98"/>
      <c r="AK86" s="101"/>
      <c r="AL86" s="102">
        <f>AL85/AL15</f>
        <v>36</v>
      </c>
      <c r="AM86" s="99"/>
      <c r="AN86" s="98"/>
      <c r="AO86" s="98"/>
      <c r="AP86" s="98"/>
      <c r="AQ86" s="100">
        <f>AQ85/AQ15</f>
        <v>36</v>
      </c>
      <c r="AR86" s="99"/>
      <c r="AS86" s="98"/>
      <c r="AT86" s="98"/>
      <c r="AU86" s="98"/>
      <c r="AV86" s="102">
        <f>AV85/AV15</f>
        <v>36</v>
      </c>
      <c r="AW86" s="99"/>
      <c r="AX86" s="98"/>
      <c r="AY86" s="98"/>
      <c r="AZ86" s="98"/>
      <c r="BA86" s="100">
        <f>BA85/BA15</f>
        <v>36</v>
      </c>
      <c r="BB86" s="99"/>
      <c r="BC86" s="98"/>
      <c r="BD86" s="98"/>
      <c r="BE86" s="98"/>
      <c r="BF86" s="96"/>
      <c r="BG86" s="96"/>
      <c r="BH86" s="96"/>
      <c r="BI86" s="96"/>
      <c r="BJ86" s="96"/>
      <c r="BK86" s="96"/>
      <c r="BL86" s="96"/>
      <c r="BM86" s="96"/>
      <c r="BN86" s="96"/>
      <c r="BO86" s="96"/>
      <c r="BP86" s="96"/>
      <c r="BQ86" s="96"/>
    </row>
    <row r="87" spans="1:69" ht="12" customHeight="1" x14ac:dyDescent="0.2">
      <c r="A87" s="595"/>
      <c r="B87" s="595"/>
      <c r="C87" s="595"/>
      <c r="D87" s="595"/>
      <c r="E87" s="595"/>
      <c r="F87" s="595"/>
      <c r="G87" s="595"/>
      <c r="H87" s="595"/>
      <c r="I87" s="595"/>
      <c r="J87" s="595"/>
      <c r="K87" s="595"/>
      <c r="L87" s="595"/>
      <c r="M87" s="595"/>
      <c r="N87" s="595"/>
      <c r="O87" s="595"/>
      <c r="P87" s="595"/>
      <c r="Q87" s="596" t="s">
        <v>9</v>
      </c>
      <c r="R87" s="596"/>
      <c r="S87" s="597" t="s">
        <v>91</v>
      </c>
      <c r="T87" s="591" t="s">
        <v>92</v>
      </c>
      <c r="U87" s="591"/>
      <c r="V87" s="591"/>
      <c r="W87" s="591"/>
      <c r="X87" s="591"/>
      <c r="Y87" s="591"/>
      <c r="Z87" s="591"/>
      <c r="AA87" s="591"/>
      <c r="AB87" s="103">
        <f>AB85</f>
        <v>578</v>
      </c>
      <c r="AC87" s="104"/>
      <c r="AD87" s="103"/>
      <c r="AE87" s="103"/>
      <c r="AF87" s="103"/>
      <c r="AG87" s="105">
        <f>AG85</f>
        <v>826</v>
      </c>
      <c r="AH87" s="104"/>
      <c r="AI87" s="103"/>
      <c r="AJ87" s="103"/>
      <c r="AK87" s="106"/>
      <c r="AL87" s="103">
        <f>AL85</f>
        <v>576</v>
      </c>
      <c r="AM87" s="104"/>
      <c r="AN87" s="103"/>
      <c r="AO87" s="103"/>
      <c r="AP87" s="103"/>
      <c r="AQ87" s="105">
        <f>AQ85-AQ88-AQ89</f>
        <v>540</v>
      </c>
      <c r="AR87" s="104"/>
      <c r="AS87" s="103"/>
      <c r="AT87" s="103"/>
      <c r="AU87" s="103"/>
      <c r="AV87" s="103">
        <f>AV85-AV89-AV88</f>
        <v>396</v>
      </c>
      <c r="AW87" s="104"/>
      <c r="AX87" s="103"/>
      <c r="AY87" s="103"/>
      <c r="AZ87" s="103"/>
      <c r="BA87" s="105">
        <f>BA85-BA89-BA92-BA88</f>
        <v>216</v>
      </c>
      <c r="BB87" s="104"/>
      <c r="BC87" s="103"/>
      <c r="BD87" s="103"/>
      <c r="BE87" s="103"/>
      <c r="BF87" s="107">
        <f t="shared" ref="BF87:BF95" si="51">AB87+AG87+AL87+AQ87+AV87+BA87</f>
        <v>3132</v>
      </c>
      <c r="BG87" s="96"/>
      <c r="BH87" s="96"/>
      <c r="BI87" s="96"/>
      <c r="BJ87" s="96"/>
      <c r="BK87" s="96"/>
      <c r="BL87" s="96"/>
      <c r="BM87" s="96"/>
      <c r="BN87" s="96"/>
      <c r="BO87" s="96"/>
      <c r="BP87" s="96"/>
      <c r="BQ87" s="96"/>
    </row>
    <row r="88" spans="1:69" ht="12" customHeight="1" x14ac:dyDescent="0.2">
      <c r="A88" s="595"/>
      <c r="B88" s="595"/>
      <c r="C88" s="595"/>
      <c r="D88" s="595"/>
      <c r="E88" s="595"/>
      <c r="F88" s="595"/>
      <c r="G88" s="595"/>
      <c r="H88" s="595"/>
      <c r="I88" s="595"/>
      <c r="J88" s="595"/>
      <c r="K88" s="595"/>
      <c r="L88" s="595"/>
      <c r="M88" s="595"/>
      <c r="N88" s="595"/>
      <c r="O88" s="595"/>
      <c r="P88" s="595"/>
      <c r="Q88" s="596"/>
      <c r="R88" s="596"/>
      <c r="S88" s="597"/>
      <c r="T88" s="590" t="s">
        <v>93</v>
      </c>
      <c r="U88" s="590"/>
      <c r="V88" s="590"/>
      <c r="W88" s="590"/>
      <c r="X88" s="590"/>
      <c r="Y88" s="590"/>
      <c r="Z88" s="590"/>
      <c r="AA88" s="590"/>
      <c r="AB88" s="53">
        <f>AB61+AB66+AB71+AB76+AB82</f>
        <v>0</v>
      </c>
      <c r="AC88" s="108"/>
      <c r="AD88" s="53"/>
      <c r="AE88" s="53"/>
      <c r="AF88" s="53"/>
      <c r="AG88" s="53">
        <f>AG61+AG66+AG71+AG76+AG82</f>
        <v>0</v>
      </c>
      <c r="AH88" s="108"/>
      <c r="AI88" s="53"/>
      <c r="AJ88" s="53"/>
      <c r="AK88" s="109"/>
      <c r="AL88" s="53">
        <f>AL61+AL66+AL71+AL76+AL82</f>
        <v>0</v>
      </c>
      <c r="AM88" s="108"/>
      <c r="AN88" s="53"/>
      <c r="AO88" s="53"/>
      <c r="AP88" s="53"/>
      <c r="AQ88" s="53">
        <f>AQ61+AQ66+AQ71+AQ76+AQ82</f>
        <v>180</v>
      </c>
      <c r="AR88" s="108"/>
      <c r="AS88" s="53"/>
      <c r="AT88" s="53"/>
      <c r="AU88" s="53"/>
      <c r="AV88" s="213">
        <f>AV61+AV66+AV71+AV76+AV81</f>
        <v>216</v>
      </c>
      <c r="AW88" s="108"/>
      <c r="AX88" s="53"/>
      <c r="AY88" s="53"/>
      <c r="AZ88" s="53"/>
      <c r="BA88" s="53">
        <f>BA61+BA66+BA71+BA76+BA82</f>
        <v>36</v>
      </c>
      <c r="BB88" s="108"/>
      <c r="BC88" s="53"/>
      <c r="BD88" s="53"/>
      <c r="BE88" s="53"/>
      <c r="BF88" s="214">
        <f t="shared" si="51"/>
        <v>432</v>
      </c>
      <c r="BG88" s="96"/>
      <c r="BH88" s="110"/>
      <c r="BI88" s="96"/>
      <c r="BJ88" s="96"/>
      <c r="BK88" s="96"/>
      <c r="BL88" s="96"/>
      <c r="BM88" s="96"/>
      <c r="BN88" s="96"/>
      <c r="BO88" s="96"/>
      <c r="BP88" s="96"/>
      <c r="BQ88" s="96"/>
    </row>
    <row r="89" spans="1:69" ht="12" customHeight="1" x14ac:dyDescent="0.2">
      <c r="A89" s="595"/>
      <c r="B89" s="595"/>
      <c r="C89" s="595"/>
      <c r="D89" s="595"/>
      <c r="E89" s="595"/>
      <c r="F89" s="595"/>
      <c r="G89" s="595"/>
      <c r="H89" s="595"/>
      <c r="I89" s="595"/>
      <c r="J89" s="595"/>
      <c r="K89" s="595"/>
      <c r="L89" s="595"/>
      <c r="M89" s="595"/>
      <c r="N89" s="595"/>
      <c r="O89" s="595"/>
      <c r="P89" s="595"/>
      <c r="Q89" s="596"/>
      <c r="R89" s="596"/>
      <c r="S89" s="597"/>
      <c r="T89" s="590" t="s">
        <v>94</v>
      </c>
      <c r="U89" s="590"/>
      <c r="V89" s="590"/>
      <c r="W89" s="590"/>
      <c r="X89" s="590"/>
      <c r="Y89" s="590"/>
      <c r="Z89" s="590"/>
      <c r="AA89" s="590"/>
      <c r="AB89" s="53">
        <f>AB62+AB67+AB72+AB77+AB82+AB83</f>
        <v>0</v>
      </c>
      <c r="AC89" s="108"/>
      <c r="AD89" s="53"/>
      <c r="AE89" s="53"/>
      <c r="AF89" s="53"/>
      <c r="AG89" s="53">
        <f>AG62+AG67+AG72+AG77+AG82+AG83</f>
        <v>0</v>
      </c>
      <c r="AH89" s="108"/>
      <c r="AI89" s="53"/>
      <c r="AJ89" s="53"/>
      <c r="AK89" s="109"/>
      <c r="AL89" s="53">
        <f>AL62+AL67+AL72+AL77+AL82+AL83</f>
        <v>0</v>
      </c>
      <c r="AM89" s="108"/>
      <c r="AN89" s="53"/>
      <c r="AO89" s="53"/>
      <c r="AP89" s="53"/>
      <c r="AQ89" s="53">
        <f>AQ62+AQ67+AQ72+AQ77+AQ82+AQ83</f>
        <v>108</v>
      </c>
      <c r="AR89" s="108"/>
      <c r="AS89" s="53"/>
      <c r="AT89" s="53"/>
      <c r="AU89" s="53"/>
      <c r="AV89" s="53">
        <f>AV62+AV67+AV72+AV77+AV82+AV83</f>
        <v>0</v>
      </c>
      <c r="AW89" s="108"/>
      <c r="AX89" s="53"/>
      <c r="AY89" s="53"/>
      <c r="AZ89" s="53"/>
      <c r="BA89" s="53">
        <f>BA62+BA67+BA72+BA77+BA83</f>
        <v>360</v>
      </c>
      <c r="BB89" s="108"/>
      <c r="BC89" s="53"/>
      <c r="BD89" s="53"/>
      <c r="BE89" s="53"/>
      <c r="BF89" s="214">
        <f t="shared" si="51"/>
        <v>468</v>
      </c>
      <c r="BG89" s="96"/>
      <c r="BH89" s="96"/>
      <c r="BI89" s="96"/>
      <c r="BJ89" s="96"/>
      <c r="BK89" s="96"/>
      <c r="BL89" s="96"/>
      <c r="BM89" s="96"/>
      <c r="BN89" s="96"/>
      <c r="BO89" s="96"/>
      <c r="BP89" s="96"/>
      <c r="BQ89" s="96"/>
    </row>
    <row r="90" spans="1:69" ht="12" customHeight="1" x14ac:dyDescent="0.2">
      <c r="A90" s="595"/>
      <c r="B90" s="595"/>
      <c r="C90" s="595"/>
      <c r="D90" s="595"/>
      <c r="E90" s="595"/>
      <c r="F90" s="595"/>
      <c r="G90" s="595"/>
      <c r="H90" s="595"/>
      <c r="I90" s="595"/>
      <c r="J90" s="595"/>
      <c r="K90" s="595"/>
      <c r="L90" s="595"/>
      <c r="M90" s="595"/>
      <c r="N90" s="595"/>
      <c r="O90" s="595"/>
      <c r="P90" s="595"/>
      <c r="Q90" s="596"/>
      <c r="R90" s="596"/>
      <c r="S90" s="597"/>
      <c r="T90" s="590" t="s">
        <v>95</v>
      </c>
      <c r="U90" s="590"/>
      <c r="V90" s="590"/>
      <c r="W90" s="590"/>
      <c r="X90" s="590"/>
      <c r="Y90" s="590"/>
      <c r="Z90" s="590"/>
      <c r="AA90" s="590"/>
      <c r="AB90" s="53">
        <f>AC36+AC43+AC54</f>
        <v>0</v>
      </c>
      <c r="AC90" s="108"/>
      <c r="AD90" s="53"/>
      <c r="AE90" s="53"/>
      <c r="AF90" s="53"/>
      <c r="AG90" s="53">
        <f>AH17+AH36+AH43+AH54</f>
        <v>18</v>
      </c>
      <c r="AH90" s="108"/>
      <c r="AI90" s="53"/>
      <c r="AJ90" s="53"/>
      <c r="AK90" s="109"/>
      <c r="AL90" s="53">
        <f>AM36+AM43+AM54</f>
        <v>30</v>
      </c>
      <c r="AM90" s="108"/>
      <c r="AN90" s="53"/>
      <c r="AO90" s="53"/>
      <c r="AP90" s="53"/>
      <c r="AQ90" s="111">
        <f>AR36+AR43+AR54</f>
        <v>18</v>
      </c>
      <c r="AR90" s="108"/>
      <c r="AS90" s="53"/>
      <c r="AT90" s="53"/>
      <c r="AU90" s="53"/>
      <c r="AV90" s="53">
        <f>AW36+AW43+AW54</f>
        <v>0</v>
      </c>
      <c r="AW90" s="108"/>
      <c r="AX90" s="53"/>
      <c r="AY90" s="53"/>
      <c r="AZ90" s="53"/>
      <c r="BA90" s="111">
        <f>BB36+BB43+BB54</f>
        <v>36</v>
      </c>
      <c r="BB90" s="108"/>
      <c r="BC90" s="53"/>
      <c r="BD90" s="53"/>
      <c r="BE90" s="53"/>
      <c r="BF90" s="214">
        <f t="shared" si="51"/>
        <v>102</v>
      </c>
      <c r="BG90" s="96"/>
      <c r="BH90" s="96"/>
      <c r="BI90" s="96"/>
      <c r="BJ90" s="96"/>
      <c r="BK90" s="96"/>
      <c r="BL90" s="96"/>
      <c r="BM90" s="96"/>
      <c r="BN90" s="96"/>
      <c r="BO90" s="96"/>
      <c r="BP90" s="96"/>
      <c r="BQ90" s="96"/>
    </row>
    <row r="91" spans="1:69" ht="12" customHeight="1" x14ac:dyDescent="0.2">
      <c r="A91" s="595"/>
      <c r="B91" s="595"/>
      <c r="C91" s="595"/>
      <c r="D91" s="595"/>
      <c r="E91" s="595"/>
      <c r="F91" s="595"/>
      <c r="G91" s="595"/>
      <c r="H91" s="595"/>
      <c r="I91" s="595"/>
      <c r="J91" s="595"/>
      <c r="K91" s="595"/>
      <c r="L91" s="595"/>
      <c r="M91" s="595"/>
      <c r="N91" s="595"/>
      <c r="O91" s="595"/>
      <c r="P91" s="595"/>
      <c r="Q91" s="596"/>
      <c r="R91" s="596"/>
      <c r="S91" s="597"/>
      <c r="T91" s="590" t="s">
        <v>96</v>
      </c>
      <c r="U91" s="590"/>
      <c r="V91" s="590"/>
      <c r="W91" s="590"/>
      <c r="X91" s="590"/>
      <c r="Y91" s="590"/>
      <c r="Z91" s="590"/>
      <c r="AA91" s="57"/>
      <c r="AB91" s="53">
        <v>0</v>
      </c>
      <c r="AC91" s="108"/>
      <c r="AD91" s="53"/>
      <c r="AE91" s="53"/>
      <c r="AF91" s="53"/>
      <c r="AG91" s="53">
        <f>R20+R31+R24+R30</f>
        <v>42</v>
      </c>
      <c r="AH91" s="108"/>
      <c r="AI91" s="53"/>
      <c r="AJ91" s="53"/>
      <c r="AK91" s="109"/>
      <c r="AL91" s="53">
        <f>R45+R48+R50</f>
        <v>0</v>
      </c>
      <c r="AM91" s="108"/>
      <c r="AN91" s="53"/>
      <c r="AO91" s="53"/>
      <c r="AP91" s="53"/>
      <c r="AQ91" s="111">
        <f>R46+R47+R59+R60+R65</f>
        <v>24</v>
      </c>
      <c r="AR91" s="108"/>
      <c r="AS91" s="53"/>
      <c r="AT91" s="53"/>
      <c r="AU91" s="53"/>
      <c r="AV91" s="53">
        <f>R70+R80</f>
        <v>0</v>
      </c>
      <c r="AW91" s="108"/>
      <c r="AX91" s="53"/>
      <c r="AY91" s="53"/>
      <c r="AZ91" s="53"/>
      <c r="BA91" s="111">
        <f>R75</f>
        <v>0</v>
      </c>
      <c r="BB91" s="108"/>
      <c r="BC91" s="53"/>
      <c r="BD91" s="53"/>
      <c r="BE91" s="53"/>
      <c r="BF91" s="214">
        <f t="shared" si="51"/>
        <v>66</v>
      </c>
      <c r="BG91" s="96"/>
      <c r="BH91" s="96"/>
      <c r="BI91" s="96"/>
      <c r="BJ91" s="96"/>
      <c r="BK91" s="96"/>
      <c r="BL91" s="96"/>
      <c r="BM91" s="96"/>
      <c r="BN91" s="96"/>
      <c r="BO91" s="96"/>
      <c r="BP91" s="96"/>
      <c r="BQ91" s="96"/>
    </row>
    <row r="92" spans="1:69" ht="12" customHeight="1" x14ac:dyDescent="0.2">
      <c r="A92" s="595"/>
      <c r="B92" s="595"/>
      <c r="C92" s="595"/>
      <c r="D92" s="595"/>
      <c r="E92" s="595"/>
      <c r="F92" s="595"/>
      <c r="G92" s="595"/>
      <c r="H92" s="595"/>
      <c r="I92" s="595"/>
      <c r="J92" s="595"/>
      <c r="K92" s="595"/>
      <c r="L92" s="595"/>
      <c r="M92" s="595"/>
      <c r="N92" s="595"/>
      <c r="O92" s="595"/>
      <c r="P92" s="595"/>
      <c r="Q92" s="596"/>
      <c r="R92" s="596"/>
      <c r="S92" s="597"/>
      <c r="T92" s="590" t="s">
        <v>97</v>
      </c>
      <c r="U92" s="590"/>
      <c r="V92" s="590"/>
      <c r="W92" s="590"/>
      <c r="X92" s="590"/>
      <c r="Y92" s="590"/>
      <c r="Z92" s="590"/>
      <c r="AA92" s="590"/>
      <c r="AB92" s="53">
        <f>AB84</f>
        <v>0</v>
      </c>
      <c r="AC92" s="53"/>
      <c r="AD92" s="53"/>
      <c r="AE92" s="53"/>
      <c r="AF92" s="53"/>
      <c r="AG92" s="111">
        <f>AG84</f>
        <v>0</v>
      </c>
      <c r="AH92" s="53"/>
      <c r="AI92" s="53"/>
      <c r="AJ92" s="53"/>
      <c r="AK92" s="109"/>
      <c r="AL92" s="53">
        <f>AL84</f>
        <v>0</v>
      </c>
      <c r="AM92" s="53"/>
      <c r="AN92" s="53"/>
      <c r="AO92" s="53"/>
      <c r="AP92" s="53"/>
      <c r="AQ92" s="111">
        <f>AQ84</f>
        <v>0</v>
      </c>
      <c r="AR92" s="53"/>
      <c r="AS92" s="53"/>
      <c r="AT92" s="53"/>
      <c r="AU92" s="53"/>
      <c r="AV92" s="53">
        <f>AV84</f>
        <v>0</v>
      </c>
      <c r="AW92" s="53"/>
      <c r="AX92" s="53"/>
      <c r="AY92" s="53"/>
      <c r="AZ92" s="53"/>
      <c r="BA92" s="111">
        <f>BA84</f>
        <v>216</v>
      </c>
      <c r="BB92" s="108"/>
      <c r="BC92" s="53"/>
      <c r="BD92" s="53"/>
      <c r="BE92" s="53"/>
      <c r="BF92" s="214">
        <f t="shared" si="51"/>
        <v>216</v>
      </c>
      <c r="BG92" s="96"/>
      <c r="BH92" s="96"/>
      <c r="BI92" s="96"/>
      <c r="BJ92" s="96"/>
      <c r="BK92" s="96"/>
      <c r="BL92" s="96"/>
      <c r="BM92" s="96"/>
      <c r="BN92" s="96"/>
      <c r="BO92" s="96"/>
      <c r="BP92" s="96"/>
      <c r="BQ92" s="96"/>
    </row>
    <row r="93" spans="1:69" ht="13.5" customHeight="1" x14ac:dyDescent="0.2">
      <c r="A93" s="595"/>
      <c r="B93" s="595"/>
      <c r="C93" s="595"/>
      <c r="D93" s="595"/>
      <c r="E93" s="595"/>
      <c r="F93" s="595"/>
      <c r="G93" s="595"/>
      <c r="H93" s="595"/>
      <c r="I93" s="595"/>
      <c r="J93" s="595"/>
      <c r="K93" s="595"/>
      <c r="L93" s="595"/>
      <c r="M93" s="595"/>
      <c r="N93" s="595"/>
      <c r="O93" s="595"/>
      <c r="P93" s="595"/>
      <c r="Q93" s="596"/>
      <c r="R93" s="596"/>
      <c r="S93" s="598" t="s">
        <v>98</v>
      </c>
      <c r="T93" s="589" t="s">
        <v>99</v>
      </c>
      <c r="U93" s="589"/>
      <c r="V93" s="589"/>
      <c r="W93" s="589"/>
      <c r="X93" s="589"/>
      <c r="Y93" s="589"/>
      <c r="Z93" s="589"/>
      <c r="AA93" s="589"/>
      <c r="AB93" s="53">
        <f>COUNTIF(K20:K34,"Э")+COUNTIF(K38:K42,"Э")+COUNTIF(K45:K53,"Э")+COUNTIF(K58:K62,"Э")+COUNTIF(K64:K67,"Э")+COUNTIF(K69:K72,"Э")+COUNTIF(K74:K77,"Э")+COUNTIF(K79:K81,"Э")+COUNTIF(K83:K83,"Э")</f>
        <v>1</v>
      </c>
      <c r="AC93" s="54"/>
      <c r="AD93" s="53"/>
      <c r="AE93" s="53"/>
      <c r="AF93" s="53"/>
      <c r="AG93" s="111">
        <f>COUNTIF(L20:L34,"Э")+COUNTIF(L38:L42,"Э")+COUNTIF(L45:L53,"Э")+COUNTIF(L58:L62,"Э")+COUNTIF(L64:L67,"Э")+COUNTIF(L69:L72,"Э")+COUNTIF(L74:L77,"Э")+COUNTIF(L79:L81,"Э")+COUNTIF(L83:L83,"Э")</f>
        <v>3</v>
      </c>
      <c r="AH93" s="54"/>
      <c r="AI93" s="53"/>
      <c r="AJ93" s="53"/>
      <c r="AK93" s="109"/>
      <c r="AL93" s="53">
        <f>COUNTIF(M20:M34,"Э")+COUNTIF(M38:M42,"Э")+COUNTIF(M45:M53,"Э")+COUNTIF(M58:M62,"Э")+COUNTIF(M64:M67,"Э")+COUNTIF(M69:M72,"Э")+COUNTIF(M74:M77,"Э")+COUNTIF(M79:M81,"Э")+COUNTIF(M83:M83,"Э")</f>
        <v>5</v>
      </c>
      <c r="AM93" s="54"/>
      <c r="AN93" s="53"/>
      <c r="AO93" s="53"/>
      <c r="AP93" s="53"/>
      <c r="AQ93" s="111">
        <f>COUNTIF(N20:N34,"Э")+COUNTIF(N38:N42,"Э")+COUNTIF(N45:N53,"Э")+COUNTIF(N58:N62,"Э")+COUNTIF(N64:N67,"Э")+COUNTIF(N69:N72,"Э")+COUNTIF(N74:N77,"Э")+COUNTIF(N79:N81,"Э")+COUNTIF(N83:N83,"Э")</f>
        <v>3</v>
      </c>
      <c r="AR93" s="54"/>
      <c r="AS93" s="53"/>
      <c r="AT93" s="53"/>
      <c r="AU93" s="53"/>
      <c r="AV93" s="53">
        <f>COUNTIF(O20:O34,"Э")+COUNTIF(O38:O42,"Э")+COUNTIF(O45:O53,"Э")+COUNTIF(O58:O62,"Э")+COUNTIF(O64:O67,"Э")+COUNTIF(O69:O72,"Э")+COUNTIF(O74:O77,"Э")+COUNTIF(O79:O81,"Э")+COUNTIF(O83:O83,"Э")</f>
        <v>0</v>
      </c>
      <c r="AW93" s="54"/>
      <c r="AX93" s="53"/>
      <c r="AY93" s="53"/>
      <c r="AZ93" s="53"/>
      <c r="BA93" s="111">
        <f>COUNTIF(P20:P34,"Э")+COUNTIF(P38:P42,"Э")+COUNTIF(P45:P53,"Э")+COUNTIF(P58:P62,"Э")+COUNTIF(P64:P67,"Э")+COUNTIF(P69:P72,"Э")+COUNTIF(P74:P77,"Э")+COUNTIF(P79:P81,"Э")+COUNTIF(P83:P83,"Э")</f>
        <v>6</v>
      </c>
      <c r="BB93" s="54"/>
      <c r="BC93" s="53"/>
      <c r="BD93" s="53"/>
      <c r="BE93" s="53"/>
      <c r="BF93" s="107">
        <f t="shared" si="51"/>
        <v>18</v>
      </c>
      <c r="BG93" s="96"/>
      <c r="BH93" s="96"/>
      <c r="BI93" s="96"/>
      <c r="BJ93" s="96"/>
      <c r="BK93" s="96"/>
      <c r="BL93" s="96"/>
      <c r="BM93" s="96"/>
      <c r="BN93" s="96"/>
      <c r="BO93" s="96"/>
      <c r="BP93" s="96"/>
      <c r="BQ93" s="96"/>
    </row>
    <row r="94" spans="1:69" ht="12" customHeight="1" x14ac:dyDescent="0.2">
      <c r="A94" s="595"/>
      <c r="B94" s="595"/>
      <c r="C94" s="595"/>
      <c r="D94" s="595"/>
      <c r="E94" s="595"/>
      <c r="F94" s="595"/>
      <c r="G94" s="595"/>
      <c r="H94" s="595"/>
      <c r="I94" s="595"/>
      <c r="J94" s="595"/>
      <c r="K94" s="595"/>
      <c r="L94" s="595"/>
      <c r="M94" s="595"/>
      <c r="N94" s="595"/>
      <c r="O94" s="595"/>
      <c r="P94" s="595"/>
      <c r="Q94" s="596"/>
      <c r="R94" s="596"/>
      <c r="S94" s="598"/>
      <c r="T94" s="590" t="s">
        <v>100</v>
      </c>
      <c r="U94" s="590"/>
      <c r="V94" s="590"/>
      <c r="W94" s="590"/>
      <c r="X94" s="590"/>
      <c r="Y94" s="590"/>
      <c r="Z94" s="590"/>
      <c r="AA94" s="590"/>
      <c r="AB94" s="53">
        <f>COUNTIF(K20:K34,"ДЗ")+COUNTIF(K38:K42,"ДЗ")+COUNTIF(K45:K53,"ДЗ")+COUNTIF(K58:K62,"ДЗ")+COUNTIF(K64:K67,"ДЗ")+COUNTIF(K69:K72,"ДЗ")+COUNTIF(K74:K77,"ДЗ")+COUNTIF(K79:K82,"ДЗ")+COUNTIF(K83:K83,"ДЗ")</f>
        <v>2</v>
      </c>
      <c r="AC94" s="54"/>
      <c r="AD94" s="53"/>
      <c r="AE94" s="53"/>
      <c r="AF94" s="53"/>
      <c r="AG94" s="111">
        <f>COUNTIF(L20:L34,"ДЗ")+COUNTIF(L38:L42,"ДЗ")+COUNTIF(L45:L53,"ДЗ")+COUNTIF(L58:L62,"ДЗ")+COUNTIF(L64:L67,"ДЗ")+COUNTIF(L69:L72,"ДЗ")+COUNTIF(L74:L77,"ДЗ")+COUNTIF(L79:L82,"ДЗ")+COUNTIF(L83:L83,"ДЗ")</f>
        <v>7</v>
      </c>
      <c r="AH94" s="54"/>
      <c r="AI94" s="53"/>
      <c r="AJ94" s="53"/>
      <c r="AK94" s="109"/>
      <c r="AL94" s="53">
        <f>COUNTIF(M20:M34,"ДЗ")+COUNTIF(M38:M42,"ДЗ")+COUNTIF(M45:M53,"ДЗ")+COUNTIF(M58:M62,"ДЗ")+COUNTIF(M64:M67,"ДЗ")+COUNTIF(M69:M72,"ДЗ")+COUNTIF(M74:M77,"ДЗ")+COUNTIF(M79:M82,"ДЗ")+COUNTIF(M83:M83,"ДЗ")</f>
        <v>2</v>
      </c>
      <c r="AM94" s="54"/>
      <c r="AN94" s="53"/>
      <c r="AO94" s="53"/>
      <c r="AP94" s="53"/>
      <c r="AQ94" s="111">
        <f>COUNTIF(N20:N34,"ДЗ")+COUNTIF(N38:N42,"ДЗ")+COUNTIF(N45:N53,"ДЗ")+COUNTIF(N58:N62,"ДЗ")+COUNTIF(N64:N67,"ДЗ")+COUNTIF(N69:N72,"ДЗ")+COUNTIF(N74:N77,"ДЗ")+COUNTIF(N79:N82,"ДЗ")+COUNTIF(N83:N83,"ДЗ")</f>
        <v>8</v>
      </c>
      <c r="AR94" s="54"/>
      <c r="AS94" s="53"/>
      <c r="AT94" s="53"/>
      <c r="AU94" s="53"/>
      <c r="AV94" s="53">
        <f>COUNTIF(O20:O34,"ДЗ")+COUNTIF(O38:O42,"ДЗ")+COUNTIF(O45:O53,"ДЗ")+COUNTIF(O58:O62,"ДЗ")+COUNTIF(O64:O67,"ДЗ")+COUNTIF(O69:O72,"ДЗ")+COUNTIF(O74:O77,"ДЗ")+COUNTIF(O79:O82,"ДЗ")+COUNTIF(O83:O83,"ДЗ")</f>
        <v>4</v>
      </c>
      <c r="AW94" s="54"/>
      <c r="AX94" s="53"/>
      <c r="AY94" s="53"/>
      <c r="AZ94" s="53"/>
      <c r="BA94" s="111">
        <f>COUNTIF(P20:P34,"ДЗ")+COUNTIF(P38:P42,"ДЗ")+COUNTIF(P45:P53,"ДЗ")+COUNTIF(P58:P62,"ДЗ")+COUNTIF(P64:P67,"ДЗ")+COUNTIF(P69:P72,"ДЗ")+COUNTIF(P74:P77,"ДЗ")+COUNTIF(P79:P82,"ДЗ")+COUNTIF(P83:P83,"ДЗ")</f>
        <v>6</v>
      </c>
      <c r="BB94" s="54"/>
      <c r="BC94" s="53"/>
      <c r="BD94" s="53"/>
      <c r="BE94" s="53"/>
      <c r="BF94" s="107">
        <f t="shared" si="51"/>
        <v>29</v>
      </c>
      <c r="BG94" s="96"/>
      <c r="BH94" s="96"/>
      <c r="BI94" s="96"/>
      <c r="BJ94" s="96"/>
      <c r="BK94" s="96"/>
      <c r="BL94" s="96"/>
      <c r="BM94" s="96"/>
      <c r="BN94" s="96"/>
      <c r="BO94" s="96"/>
      <c r="BP94" s="96"/>
      <c r="BQ94" s="96"/>
    </row>
    <row r="95" spans="1:69" ht="14.25" customHeight="1" x14ac:dyDescent="0.2">
      <c r="A95" s="595"/>
      <c r="B95" s="595"/>
      <c r="C95" s="595"/>
      <c r="D95" s="595"/>
      <c r="E95" s="595"/>
      <c r="F95" s="595"/>
      <c r="G95" s="595"/>
      <c r="H95" s="595"/>
      <c r="I95" s="595"/>
      <c r="J95" s="595"/>
      <c r="K95" s="595"/>
      <c r="L95" s="595"/>
      <c r="M95" s="595"/>
      <c r="N95" s="595"/>
      <c r="O95" s="595"/>
      <c r="P95" s="595"/>
      <c r="Q95" s="596"/>
      <c r="R95" s="596"/>
      <c r="S95" s="598"/>
      <c r="T95" s="590" t="s">
        <v>101</v>
      </c>
      <c r="U95" s="590"/>
      <c r="V95" s="590"/>
      <c r="W95" s="590"/>
      <c r="X95" s="590"/>
      <c r="Y95" s="590"/>
      <c r="Z95" s="590"/>
      <c r="AA95" s="590"/>
      <c r="AB95" s="53">
        <f>COUNTIF(K20:K34,"З")+COUNTIF(K38:K42,"З")+COUNTIF(K45:K53,"З")+COUNTIF(K58:K62,"З")+COUNTIF(K64:K67,"З")+COUNTIF(K69:K72,"З")+COUNTIF(K74:K77,"З")+COUNTIF(K79:K81,"З")+COUNTIF(K83:K83,"З")</f>
        <v>1</v>
      </c>
      <c r="AC95" s="54"/>
      <c r="AD95" s="53"/>
      <c r="AE95" s="53"/>
      <c r="AF95" s="53"/>
      <c r="AG95" s="111">
        <f>COUNTIF(L20:L34,"З")+COUNTIF(L38:L42,"З")+COUNTIF(L45:L53,"З")+COUNTIF(L58:L62,"З")+COUNTIF(L64:L67,"З")+COUNTIF(L69:L72,"З")+COUNTIF(L74:L77,"З")+COUNTIF(L79:L81,"З")+COUNTIF(L83:L83,"З")</f>
        <v>0</v>
      </c>
      <c r="AH95" s="54"/>
      <c r="AI95" s="53"/>
      <c r="AJ95" s="53"/>
      <c r="AK95" s="109"/>
      <c r="AL95" s="53">
        <f>COUNTIF(M20:M34,"З")+COUNTIF(M38:M42,"З")+COUNTIF(M45:M53,"З")+COUNTIF(M58:M62,"З")+COUNTIF(M64:M67,"З")+COUNTIF(M69:M72,"З")+COUNTIF(M74:M77,"З")+COUNTIF(M79:M81,"З")+COUNTIF(M83:M83,"З")</f>
        <v>1</v>
      </c>
      <c r="AM95" s="54"/>
      <c r="AN95" s="53"/>
      <c r="AO95" s="53"/>
      <c r="AP95" s="53"/>
      <c r="AQ95" s="111">
        <f>COUNTIF(N20:N34,"З")+COUNTIF(N38:N42,"З")+COUNTIF(N45:N53,"З")+COUNTIF(N58:N62,"З")+COUNTIF(N64:N67,"З")+COUNTIF(N69:N72,"З")+COUNTIF(N74:N77,"З")+COUNTIF(N79:N81,"З")+COUNTIF(N83:N83,"З")</f>
        <v>1</v>
      </c>
      <c r="AR95" s="54"/>
      <c r="AS95" s="53"/>
      <c r="AT95" s="53"/>
      <c r="AU95" s="53"/>
      <c r="AV95" s="53">
        <f>COUNTIF(O20:O34,"З")+COUNTIF(O38:O42,"З")+COUNTIF(O45:O53,"З")+COUNTIF(O58:O62,"З")+COUNTIF(O64:O67,"З")+COUNTIF(O69:O72,"З")+COUNTIF(O74:O77,"З")+COUNTIF(O79:O81,"З")+COUNTIF(O83:O83,"З")</f>
        <v>1</v>
      </c>
      <c r="AW95" s="54"/>
      <c r="AX95" s="53"/>
      <c r="AY95" s="53"/>
      <c r="AZ95" s="53"/>
      <c r="BA95" s="111">
        <f>COUNTIF(P20:P34,"З")+COUNTIF(P38:P42,"З")+COUNTIF(P45:P53,"З")+COUNTIF(P58:P62,"З")+COUNTIF(P64:P67,"З")+COUNTIF(P69:P72,"З")+COUNTIF(P74:P77,"З")+COUNTIF(P79:P81,"З")+COUNTIF(P83:P83,"З")</f>
        <v>0</v>
      </c>
      <c r="BB95" s="54"/>
      <c r="BC95" s="53"/>
      <c r="BD95" s="53"/>
      <c r="BE95" s="53"/>
      <c r="BF95" s="107">
        <f t="shared" si="51"/>
        <v>4</v>
      </c>
      <c r="BG95" s="96"/>
      <c r="BH95" s="96"/>
      <c r="BI95" s="96"/>
      <c r="BJ95" s="96"/>
      <c r="BK95" s="96"/>
      <c r="BL95" s="96"/>
      <c r="BM95" s="96"/>
      <c r="BN95" s="96"/>
      <c r="BO95" s="96"/>
      <c r="BP95" s="96"/>
      <c r="BQ95" s="96"/>
    </row>
    <row r="96" spans="1:69" ht="12" customHeight="1" x14ac:dyDescent="0.2">
      <c r="A96" s="95"/>
      <c r="B96" s="95"/>
      <c r="C96" s="95"/>
      <c r="D96" s="95"/>
      <c r="E96" s="95"/>
      <c r="F96" s="95"/>
      <c r="G96" s="95"/>
      <c r="H96" s="95"/>
      <c r="I96" s="95"/>
      <c r="J96" s="95"/>
      <c r="K96" s="94"/>
      <c r="L96" s="94"/>
      <c r="M96" s="94"/>
      <c r="N96" s="94"/>
      <c r="O96" s="94"/>
      <c r="P96" s="94"/>
      <c r="Q96" s="112"/>
      <c r="R96" s="112"/>
      <c r="S96" s="113"/>
      <c r="T96" s="114" t="s">
        <v>102</v>
      </c>
      <c r="U96" s="114"/>
      <c r="V96" s="114"/>
      <c r="W96" s="114"/>
      <c r="X96" s="114"/>
      <c r="Y96" s="114"/>
      <c r="Z96" s="114"/>
      <c r="AA96" s="115"/>
      <c r="AB96" s="114"/>
      <c r="AC96" s="115"/>
      <c r="AD96" s="114"/>
      <c r="AE96" s="114"/>
      <c r="AF96" s="114"/>
      <c r="AG96" s="114"/>
      <c r="AH96" s="115"/>
      <c r="AI96" s="114"/>
      <c r="AJ96" s="114"/>
      <c r="AK96" s="114"/>
      <c r="AL96" s="116"/>
      <c r="AM96" s="115"/>
      <c r="AN96" s="114"/>
      <c r="AO96" s="114"/>
      <c r="AP96" s="114"/>
      <c r="AQ96" s="94"/>
      <c r="AR96" s="115"/>
      <c r="AS96" s="114"/>
      <c r="AT96" s="114"/>
      <c r="AU96" s="114"/>
      <c r="AV96" s="94"/>
      <c r="AW96" s="115"/>
      <c r="AX96" s="114"/>
      <c r="AY96" s="114"/>
      <c r="AZ96" s="114"/>
      <c r="BA96" s="94"/>
      <c r="BB96" s="115"/>
      <c r="BC96" s="114"/>
      <c r="BD96" s="114"/>
      <c r="BE96" s="114"/>
      <c r="BF96" s="96"/>
      <c r="BG96" s="96"/>
      <c r="BH96" s="96"/>
      <c r="BI96" s="96"/>
      <c r="BJ96" s="96"/>
      <c r="BK96" s="96"/>
      <c r="BL96" s="96"/>
      <c r="BM96" s="96"/>
      <c r="BN96" s="96"/>
      <c r="BO96" s="96"/>
      <c r="BP96" s="96"/>
      <c r="BQ96" s="96"/>
    </row>
    <row r="97" spans="1:69" ht="12" customHeight="1" x14ac:dyDescent="0.2">
      <c r="A97" s="95"/>
      <c r="B97" s="95"/>
      <c r="C97" s="95"/>
      <c r="D97" s="95"/>
      <c r="E97" s="95"/>
      <c r="F97" s="95"/>
      <c r="G97" s="95"/>
      <c r="H97" s="95"/>
      <c r="I97" s="95"/>
      <c r="J97" s="95"/>
      <c r="K97" s="94"/>
      <c r="L97" s="94"/>
      <c r="M97" s="94"/>
      <c r="N97" s="94"/>
      <c r="O97" s="94"/>
      <c r="P97" s="94"/>
      <c r="Q97" s="112"/>
      <c r="R97" s="112"/>
      <c r="S97" s="113"/>
      <c r="T97" s="94"/>
      <c r="U97" s="94"/>
      <c r="V97" s="94"/>
      <c r="W97" s="94"/>
      <c r="X97" s="94"/>
      <c r="Y97" s="94"/>
      <c r="Z97" s="94"/>
      <c r="AA97" s="117"/>
      <c r="AB97" s="94"/>
      <c r="AC97" s="117"/>
      <c r="AD97" s="94"/>
      <c r="AE97" s="94"/>
      <c r="AF97" s="94"/>
      <c r="AG97" s="94"/>
      <c r="AH97" s="117"/>
      <c r="AI97" s="94"/>
      <c r="AJ97" s="94"/>
      <c r="AK97" s="94"/>
      <c r="AL97" s="118"/>
      <c r="AM97" s="117"/>
      <c r="AN97" s="94"/>
      <c r="AO97" s="94"/>
      <c r="AP97" s="94"/>
      <c r="AQ97" s="94"/>
      <c r="AR97" s="117"/>
      <c r="AS97" s="94"/>
      <c r="AT97" s="94"/>
      <c r="AU97" s="94"/>
      <c r="AV97" s="94"/>
      <c r="AW97" s="117"/>
      <c r="AX97" s="94"/>
      <c r="AY97" s="94"/>
      <c r="AZ97" s="94"/>
      <c r="BA97" s="94"/>
      <c r="BB97" s="117"/>
      <c r="BC97" s="94"/>
      <c r="BD97" s="94"/>
      <c r="BE97" s="94"/>
      <c r="BF97" s="96"/>
      <c r="BG97" s="96"/>
      <c r="BH97" s="96"/>
      <c r="BI97" s="96"/>
      <c r="BJ97" s="96"/>
      <c r="BK97" s="96"/>
      <c r="BL97" s="96"/>
      <c r="BM97" s="96"/>
      <c r="BN97" s="96"/>
      <c r="BO97" s="96"/>
      <c r="BP97" s="96"/>
      <c r="BQ97" s="96"/>
    </row>
    <row r="98" spans="1:69" ht="18" customHeight="1" x14ac:dyDescent="0.2">
      <c r="A98" s="95"/>
      <c r="B98" s="95"/>
      <c r="C98" s="95"/>
      <c r="D98" s="95"/>
      <c r="E98" s="95"/>
      <c r="F98" s="95"/>
      <c r="G98" s="95"/>
      <c r="H98" s="95"/>
      <c r="I98" s="95"/>
      <c r="J98" s="95"/>
      <c r="K98" s="94"/>
      <c r="L98" s="94"/>
      <c r="M98" s="94"/>
      <c r="N98" s="94"/>
      <c r="O98" s="94"/>
      <c r="P98" s="94"/>
      <c r="Q98" s="112"/>
      <c r="R98" s="112"/>
      <c r="S98" s="113"/>
      <c r="T98" s="94"/>
      <c r="U98" s="94"/>
      <c r="V98" s="94"/>
      <c r="W98" s="94"/>
      <c r="X98" s="94"/>
      <c r="Y98" s="94"/>
      <c r="Z98" s="94" t="s">
        <v>187</v>
      </c>
      <c r="AA98" s="117"/>
      <c r="AB98" s="94">
        <f>AB87/AB86</f>
        <v>16.5</v>
      </c>
      <c r="AC98" s="94"/>
      <c r="AD98" s="94"/>
      <c r="AE98" s="94"/>
      <c r="AF98" s="94"/>
      <c r="AG98" s="94">
        <f t="shared" ref="AG98:BA98" si="52">AG87/AG86</f>
        <v>22.5</v>
      </c>
      <c r="AH98" s="94"/>
      <c r="AI98" s="94"/>
      <c r="AJ98" s="94"/>
      <c r="AK98" s="94"/>
      <c r="AL98" s="94">
        <f t="shared" si="52"/>
        <v>16</v>
      </c>
      <c r="AM98" s="94"/>
      <c r="AN98" s="94"/>
      <c r="AO98" s="94"/>
      <c r="AP98" s="94"/>
      <c r="AQ98" s="94">
        <f t="shared" si="52"/>
        <v>15</v>
      </c>
      <c r="AR98" s="94"/>
      <c r="AS98" s="94"/>
      <c r="AT98" s="94"/>
      <c r="AU98" s="94"/>
      <c r="AV98" s="94">
        <f t="shared" si="52"/>
        <v>11</v>
      </c>
      <c r="AW98" s="94"/>
      <c r="AX98" s="94"/>
      <c r="AY98" s="94"/>
      <c r="AZ98" s="94"/>
      <c r="BA98" s="94">
        <f t="shared" si="52"/>
        <v>6</v>
      </c>
      <c r="BB98" s="94"/>
      <c r="BC98" s="94"/>
      <c r="BD98" s="94"/>
      <c r="BE98" s="94"/>
      <c r="BF98" s="96"/>
      <c r="BG98" s="96"/>
      <c r="BH98" s="96"/>
      <c r="BI98" s="96"/>
      <c r="BJ98" s="96"/>
      <c r="BK98" s="96"/>
      <c r="BL98" s="96"/>
      <c r="BM98" s="96"/>
      <c r="BN98" s="96"/>
      <c r="BO98" s="96"/>
      <c r="BP98" s="96"/>
      <c r="BQ98" s="96"/>
    </row>
    <row r="99" spans="1:69" ht="24.75" customHeight="1" x14ac:dyDescent="0.2">
      <c r="Z99" s="13" t="s">
        <v>188</v>
      </c>
      <c r="AL99" s="119"/>
      <c r="AQ99" s="13">
        <f>AQ88/AQ86</f>
        <v>5</v>
      </c>
      <c r="AR99" s="13"/>
      <c r="AV99" s="13">
        <f>AV88/AV86</f>
        <v>6</v>
      </c>
      <c r="AW99" s="13"/>
      <c r="BA99" s="13">
        <f>BA88/BA86</f>
        <v>1</v>
      </c>
    </row>
    <row r="100" spans="1:69" ht="15.75" customHeight="1" x14ac:dyDescent="0.2">
      <c r="Z100" s="13" t="s">
        <v>189</v>
      </c>
      <c r="AL100" s="119"/>
      <c r="AQ100" s="13">
        <f>AQ89/AQ86</f>
        <v>3</v>
      </c>
      <c r="AR100" s="13"/>
      <c r="AV100" s="13">
        <f>AV89/AV86</f>
        <v>0</v>
      </c>
      <c r="AW100" s="13"/>
      <c r="BA100" s="13">
        <f>BA89/BA86</f>
        <v>10</v>
      </c>
    </row>
    <row r="101" spans="1:69" ht="18" customHeight="1" x14ac:dyDescent="0.2">
      <c r="Z101" s="13" t="s">
        <v>190</v>
      </c>
      <c r="AG101" s="13">
        <v>2</v>
      </c>
      <c r="AL101" s="119">
        <v>1</v>
      </c>
      <c r="AQ101" s="13">
        <v>1</v>
      </c>
      <c r="BA101" s="13">
        <v>1</v>
      </c>
    </row>
    <row r="102" spans="1:69" ht="12.75" customHeight="1" x14ac:dyDescent="0.2">
      <c r="Z102" s="13" t="s">
        <v>192</v>
      </c>
      <c r="AL102" s="119"/>
      <c r="BA102" s="13">
        <v>6</v>
      </c>
    </row>
    <row r="103" spans="1:69" ht="15" customHeight="1" x14ac:dyDescent="0.2">
      <c r="Z103" s="13" t="s">
        <v>191</v>
      </c>
      <c r="AB103" s="13">
        <f>SUM(AB98:AB102)</f>
        <v>16.5</v>
      </c>
      <c r="AC103" s="13"/>
      <c r="AG103" s="13">
        <f>SUM(AG98:AG102)</f>
        <v>24.5</v>
      </c>
      <c r="AH103" s="13"/>
      <c r="AL103" s="13">
        <f>SUM(AL98:AL102)</f>
        <v>17</v>
      </c>
      <c r="AM103" s="13"/>
      <c r="AQ103" s="13">
        <f>SUM(AQ98:AQ102)</f>
        <v>24</v>
      </c>
      <c r="AR103" s="13"/>
      <c r="AV103" s="13">
        <f>SUM(AV98:AV102)</f>
        <v>17</v>
      </c>
      <c r="AW103" s="13"/>
      <c r="BA103" s="13">
        <f>SUM(BA98:BA102)</f>
        <v>24</v>
      </c>
      <c r="BF103" s="4">
        <f>SUM(AB103:BA103)</f>
        <v>123</v>
      </c>
    </row>
    <row r="104" spans="1:69" ht="16.5" customHeight="1" x14ac:dyDescent="0.2">
      <c r="AL104" s="119"/>
    </row>
    <row r="105" spans="1:69" ht="14.25" customHeight="1" x14ac:dyDescent="0.2">
      <c r="AL105" s="119"/>
    </row>
    <row r="106" spans="1:69" ht="13.5" customHeight="1" x14ac:dyDescent="0.2">
      <c r="AL106" s="119"/>
    </row>
    <row r="107" spans="1:69" ht="13.5" customHeight="1" x14ac:dyDescent="0.2">
      <c r="AL107" s="119"/>
    </row>
    <row r="108" spans="1:69" x14ac:dyDescent="0.2">
      <c r="AL108" s="119"/>
    </row>
    <row r="109" spans="1:69" x14ac:dyDescent="0.2">
      <c r="AL109" s="119"/>
    </row>
    <row r="110" spans="1:69" x14ac:dyDescent="0.2">
      <c r="AL110" s="119"/>
    </row>
    <row r="111" spans="1:69" x14ac:dyDescent="0.2">
      <c r="AL111" s="119"/>
    </row>
    <row r="112" spans="1:69" x14ac:dyDescent="0.2">
      <c r="AL112" s="119"/>
    </row>
    <row r="113" spans="38:38" x14ac:dyDescent="0.2">
      <c r="AL113" s="119"/>
    </row>
    <row r="114" spans="38:38" x14ac:dyDescent="0.2">
      <c r="AL114" s="119"/>
    </row>
    <row r="115" spans="38:38" x14ac:dyDescent="0.2">
      <c r="AL115" s="119"/>
    </row>
    <row r="116" spans="38:38" x14ac:dyDescent="0.2">
      <c r="AL116" s="119"/>
    </row>
    <row r="117" spans="38:38" x14ac:dyDescent="0.2">
      <c r="AL117" s="119"/>
    </row>
    <row r="118" spans="38:38" x14ac:dyDescent="0.2">
      <c r="AL118" s="119"/>
    </row>
    <row r="119" spans="38:38" x14ac:dyDescent="0.2">
      <c r="AL119" s="119"/>
    </row>
    <row r="120" spans="38:38" x14ac:dyDescent="0.2">
      <c r="AL120" s="119"/>
    </row>
    <row r="121" spans="38:38" x14ac:dyDescent="0.2">
      <c r="AL121" s="119"/>
    </row>
    <row r="122" spans="38:38" x14ac:dyDescent="0.2">
      <c r="AL122" s="119"/>
    </row>
    <row r="123" spans="38:38" x14ac:dyDescent="0.2">
      <c r="AL123" s="119"/>
    </row>
    <row r="124" spans="38:38" x14ac:dyDescent="0.2">
      <c r="AL124" s="119"/>
    </row>
    <row r="125" spans="38:38" x14ac:dyDescent="0.2">
      <c r="AL125" s="119"/>
    </row>
    <row r="126" spans="38:38" x14ac:dyDescent="0.2">
      <c r="AL126" s="119"/>
    </row>
    <row r="127" spans="38:38" x14ac:dyDescent="0.2">
      <c r="AL127" s="119"/>
    </row>
    <row r="128" spans="38:38" x14ac:dyDescent="0.2">
      <c r="AL128" s="119"/>
    </row>
    <row r="129" spans="38:38" x14ac:dyDescent="0.2">
      <c r="AL129" s="119"/>
    </row>
    <row r="130" spans="38:38" x14ac:dyDescent="0.2">
      <c r="AL130" s="119"/>
    </row>
    <row r="131" spans="38:38" x14ac:dyDescent="0.2">
      <c r="AL131" s="119"/>
    </row>
    <row r="132" spans="38:38" x14ac:dyDescent="0.2">
      <c r="AL132" s="119"/>
    </row>
    <row r="133" spans="38:38" x14ac:dyDescent="0.2">
      <c r="AL133" s="119"/>
    </row>
    <row r="134" spans="38:38" x14ac:dyDescent="0.2">
      <c r="AL134" s="119"/>
    </row>
    <row r="135" spans="38:38" x14ac:dyDescent="0.2">
      <c r="AL135" s="119"/>
    </row>
    <row r="136" spans="38:38" x14ac:dyDescent="0.2">
      <c r="AL136" s="119"/>
    </row>
    <row r="137" spans="38:38" x14ac:dyDescent="0.2">
      <c r="AL137" s="119"/>
    </row>
    <row r="138" spans="38:38" x14ac:dyDescent="0.2">
      <c r="AL138" s="119"/>
    </row>
    <row r="139" spans="38:38" x14ac:dyDescent="0.2">
      <c r="AL139" s="119"/>
    </row>
    <row r="140" spans="38:38" x14ac:dyDescent="0.2">
      <c r="AL140" s="119"/>
    </row>
    <row r="141" spans="38:38" x14ac:dyDescent="0.2">
      <c r="AL141" s="119"/>
    </row>
    <row r="142" spans="38:38" x14ac:dyDescent="0.2">
      <c r="AL142" s="119"/>
    </row>
    <row r="143" spans="38:38" x14ac:dyDescent="0.2">
      <c r="AL143" s="119"/>
    </row>
    <row r="144" spans="38:38" x14ac:dyDescent="0.2">
      <c r="AL144" s="119"/>
    </row>
    <row r="145" spans="38:38" x14ac:dyDescent="0.2">
      <c r="AL145" s="119"/>
    </row>
    <row r="146" spans="38:38" x14ac:dyDescent="0.2">
      <c r="AL146" s="119"/>
    </row>
    <row r="147" spans="38:38" x14ac:dyDescent="0.2">
      <c r="AL147" s="119"/>
    </row>
    <row r="148" spans="38:38" x14ac:dyDescent="0.2">
      <c r="AL148" s="119"/>
    </row>
    <row r="149" spans="38:38" x14ac:dyDescent="0.2">
      <c r="AL149" s="119"/>
    </row>
    <row r="150" spans="38:38" x14ac:dyDescent="0.2">
      <c r="AL150" s="119"/>
    </row>
    <row r="151" spans="38:38" x14ac:dyDescent="0.2">
      <c r="AL151" s="119"/>
    </row>
    <row r="152" spans="38:38" x14ac:dyDescent="0.2">
      <c r="AL152" s="119"/>
    </row>
    <row r="153" spans="38:38" x14ac:dyDescent="0.2">
      <c r="AL153" s="119"/>
    </row>
    <row r="154" spans="38:38" x14ac:dyDescent="0.2">
      <c r="AL154" s="119"/>
    </row>
    <row r="155" spans="38:38" x14ac:dyDescent="0.2">
      <c r="AL155" s="119"/>
    </row>
    <row r="156" spans="38:38" x14ac:dyDescent="0.2">
      <c r="AL156" s="119"/>
    </row>
    <row r="157" spans="38:38" x14ac:dyDescent="0.2">
      <c r="AL157" s="119"/>
    </row>
    <row r="158" spans="38:38" x14ac:dyDescent="0.2">
      <c r="AL158" s="119"/>
    </row>
    <row r="159" spans="38:38" x14ac:dyDescent="0.2">
      <c r="AL159" s="119"/>
    </row>
    <row r="160" spans="38:38" x14ac:dyDescent="0.2">
      <c r="AL160" s="119"/>
    </row>
    <row r="161" spans="38:38" x14ac:dyDescent="0.2">
      <c r="AL161" s="119"/>
    </row>
    <row r="162" spans="38:38" x14ac:dyDescent="0.2">
      <c r="AL162" s="119"/>
    </row>
    <row r="163" spans="38:38" ht="15.75" customHeight="1" x14ac:dyDescent="0.2">
      <c r="AL163" s="119"/>
    </row>
    <row r="164" spans="38:38" ht="26.25" customHeight="1" x14ac:dyDescent="0.2">
      <c r="AL164" s="119"/>
    </row>
    <row r="165" spans="38:38" x14ac:dyDescent="0.2">
      <c r="AL165" s="119"/>
    </row>
    <row r="166" spans="38:38" x14ac:dyDescent="0.2">
      <c r="AL166" s="119"/>
    </row>
    <row r="167" spans="38:38" x14ac:dyDescent="0.2">
      <c r="AL167" s="119"/>
    </row>
    <row r="168" spans="38:38" x14ac:dyDescent="0.2">
      <c r="AL168" s="119"/>
    </row>
    <row r="169" spans="38:38" x14ac:dyDescent="0.2">
      <c r="AL169" s="119"/>
    </row>
    <row r="170" spans="38:38" x14ac:dyDescent="0.2">
      <c r="AL170" s="119"/>
    </row>
    <row r="171" spans="38:38" x14ac:dyDescent="0.2">
      <c r="AL171" s="119"/>
    </row>
    <row r="172" spans="38:38" x14ac:dyDescent="0.2">
      <c r="AL172" s="119"/>
    </row>
    <row r="173" spans="38:38" x14ac:dyDescent="0.2">
      <c r="AL173" s="119"/>
    </row>
    <row r="174" spans="38:38" x14ac:dyDescent="0.2">
      <c r="AL174" s="119"/>
    </row>
    <row r="175" spans="38:38" x14ac:dyDescent="0.2">
      <c r="AL175" s="119"/>
    </row>
    <row r="176" spans="38:38" x14ac:dyDescent="0.2">
      <c r="AL176" s="119"/>
    </row>
    <row r="177" spans="38:38" x14ac:dyDescent="0.2">
      <c r="AL177" s="119"/>
    </row>
    <row r="178" spans="38:38" x14ac:dyDescent="0.2">
      <c r="AL178" s="119"/>
    </row>
    <row r="179" spans="38:38" x14ac:dyDescent="0.2">
      <c r="AL179" s="119"/>
    </row>
    <row r="180" spans="38:38" x14ac:dyDescent="0.2">
      <c r="AL180" s="119"/>
    </row>
    <row r="181" spans="38:38" x14ac:dyDescent="0.2">
      <c r="AL181" s="119"/>
    </row>
    <row r="182" spans="38:38" x14ac:dyDescent="0.2">
      <c r="AL182" s="119"/>
    </row>
    <row r="183" spans="38:38" x14ac:dyDescent="0.2">
      <c r="AL183" s="119"/>
    </row>
    <row r="184" spans="38:38" x14ac:dyDescent="0.2">
      <c r="AL184" s="119"/>
    </row>
    <row r="185" spans="38:38" x14ac:dyDescent="0.2">
      <c r="AL185" s="119"/>
    </row>
    <row r="186" spans="38:38" x14ac:dyDescent="0.2">
      <c r="AL186" s="119"/>
    </row>
    <row r="187" spans="38:38" x14ac:dyDescent="0.2">
      <c r="AL187" s="119"/>
    </row>
    <row r="188" spans="38:38" x14ac:dyDescent="0.2">
      <c r="AL188" s="119"/>
    </row>
    <row r="189" spans="38:38" x14ac:dyDescent="0.2">
      <c r="AL189" s="119"/>
    </row>
    <row r="190" spans="38:38" x14ac:dyDescent="0.2">
      <c r="AL190" s="119"/>
    </row>
    <row r="191" spans="38:38" x14ac:dyDescent="0.2">
      <c r="AL191" s="119"/>
    </row>
    <row r="192" spans="38:38" x14ac:dyDescent="0.2">
      <c r="AL192" s="119"/>
    </row>
    <row r="193" spans="38:38" x14ac:dyDescent="0.2">
      <c r="AL193" s="119"/>
    </row>
    <row r="194" spans="38:38" x14ac:dyDescent="0.2">
      <c r="AL194" s="119"/>
    </row>
    <row r="195" spans="38:38" x14ac:dyDescent="0.2">
      <c r="AL195" s="119"/>
    </row>
    <row r="196" spans="38:38" x14ac:dyDescent="0.2">
      <c r="AL196" s="119"/>
    </row>
    <row r="197" spans="38:38" x14ac:dyDescent="0.2">
      <c r="AL197" s="119"/>
    </row>
    <row r="198" spans="38:38" x14ac:dyDescent="0.2">
      <c r="AL198" s="119"/>
    </row>
    <row r="199" spans="38:38" x14ac:dyDescent="0.2">
      <c r="AL199" s="119"/>
    </row>
    <row r="200" spans="38:38" x14ac:dyDescent="0.2">
      <c r="AL200" s="119"/>
    </row>
    <row r="201" spans="38:38" x14ac:dyDescent="0.2">
      <c r="AL201" s="119"/>
    </row>
    <row r="202" spans="38:38" x14ac:dyDescent="0.2">
      <c r="AL202" s="119"/>
    </row>
    <row r="203" spans="38:38" x14ac:dyDescent="0.2">
      <c r="AL203" s="119"/>
    </row>
    <row r="204" spans="38:38" x14ac:dyDescent="0.2">
      <c r="AL204" s="119"/>
    </row>
    <row r="205" spans="38:38" x14ac:dyDescent="0.2">
      <c r="AL205" s="119"/>
    </row>
    <row r="206" spans="38:38" x14ac:dyDescent="0.2">
      <c r="AL206" s="119"/>
    </row>
    <row r="207" spans="38:38" x14ac:dyDescent="0.2">
      <c r="AL207" s="119"/>
    </row>
    <row r="208" spans="38:38" x14ac:dyDescent="0.2">
      <c r="AL208" s="119"/>
    </row>
    <row r="209" spans="38:38" x14ac:dyDescent="0.2">
      <c r="AL209" s="119"/>
    </row>
    <row r="210" spans="38:38" x14ac:dyDescent="0.2">
      <c r="AL210" s="119"/>
    </row>
    <row r="211" spans="38:38" x14ac:dyDescent="0.2">
      <c r="AL211" s="119"/>
    </row>
    <row r="212" spans="38:38" x14ac:dyDescent="0.2">
      <c r="AL212" s="119"/>
    </row>
    <row r="213" spans="38:38" x14ac:dyDescent="0.2">
      <c r="AL213" s="119"/>
    </row>
    <row r="214" spans="38:38" x14ac:dyDescent="0.2">
      <c r="AL214" s="119"/>
    </row>
    <row r="215" spans="38:38" x14ac:dyDescent="0.2">
      <c r="AL215" s="119"/>
    </row>
    <row r="216" spans="38:38" x14ac:dyDescent="0.2">
      <c r="AL216" s="119"/>
    </row>
    <row r="217" spans="38:38" x14ac:dyDescent="0.2">
      <c r="AL217" s="119"/>
    </row>
    <row r="218" spans="38:38" x14ac:dyDescent="0.2">
      <c r="AL218" s="119"/>
    </row>
    <row r="219" spans="38:38" x14ac:dyDescent="0.2">
      <c r="AL219" s="119"/>
    </row>
    <row r="220" spans="38:38" x14ac:dyDescent="0.2">
      <c r="AL220" s="119"/>
    </row>
    <row r="221" spans="38:38" x14ac:dyDescent="0.2">
      <c r="AL221" s="119"/>
    </row>
    <row r="222" spans="38:38" x14ac:dyDescent="0.2">
      <c r="AL222" s="119"/>
    </row>
    <row r="223" spans="38:38" x14ac:dyDescent="0.2">
      <c r="AL223" s="119"/>
    </row>
    <row r="224" spans="38:38" x14ac:dyDescent="0.2">
      <c r="AL224" s="119"/>
    </row>
    <row r="225" spans="38:38" x14ac:dyDescent="0.2">
      <c r="AL225" s="119"/>
    </row>
    <row r="226" spans="38:38" x14ac:dyDescent="0.2">
      <c r="AL226" s="119"/>
    </row>
    <row r="227" spans="38:38" x14ac:dyDescent="0.2">
      <c r="AL227" s="119"/>
    </row>
    <row r="228" spans="38:38" x14ac:dyDescent="0.2">
      <c r="AL228" s="119"/>
    </row>
    <row r="229" spans="38:38" x14ac:dyDescent="0.2">
      <c r="AL229" s="119"/>
    </row>
    <row r="230" spans="38:38" x14ac:dyDescent="0.2">
      <c r="AL230" s="119"/>
    </row>
    <row r="231" spans="38:38" x14ac:dyDescent="0.2">
      <c r="AL231" s="119"/>
    </row>
    <row r="232" spans="38:38" x14ac:dyDescent="0.2">
      <c r="AL232" s="119"/>
    </row>
    <row r="233" spans="38:38" x14ac:dyDescent="0.2">
      <c r="AL233" s="119"/>
    </row>
    <row r="234" spans="38:38" x14ac:dyDescent="0.2">
      <c r="AL234" s="119"/>
    </row>
    <row r="235" spans="38:38" x14ac:dyDescent="0.2">
      <c r="AL235" s="119"/>
    </row>
    <row r="236" spans="38:38" x14ac:dyDescent="0.2">
      <c r="AL236" s="119"/>
    </row>
    <row r="237" spans="38:38" x14ac:dyDescent="0.2">
      <c r="AL237" s="119"/>
    </row>
    <row r="238" spans="38:38" x14ac:dyDescent="0.2">
      <c r="AL238" s="119"/>
    </row>
    <row r="239" spans="38:38" x14ac:dyDescent="0.2">
      <c r="AL239" s="119"/>
    </row>
    <row r="240" spans="38:38" x14ac:dyDescent="0.2">
      <c r="AL240" s="119"/>
    </row>
    <row r="241" spans="38:38" x14ac:dyDescent="0.2">
      <c r="AL241" s="119"/>
    </row>
    <row r="242" spans="38:38" x14ac:dyDescent="0.2">
      <c r="AL242" s="119"/>
    </row>
    <row r="243" spans="38:38" x14ac:dyDescent="0.2">
      <c r="AL243" s="119"/>
    </row>
    <row r="244" spans="38:38" x14ac:dyDescent="0.2">
      <c r="AL244" s="119"/>
    </row>
    <row r="245" spans="38:38" x14ac:dyDescent="0.2">
      <c r="AL245" s="119"/>
    </row>
    <row r="246" spans="38:38" x14ac:dyDescent="0.2">
      <c r="AL246" s="119"/>
    </row>
    <row r="247" spans="38:38" x14ac:dyDescent="0.2">
      <c r="AL247" s="119"/>
    </row>
    <row r="248" spans="38:38" x14ac:dyDescent="0.2">
      <c r="AL248" s="119"/>
    </row>
    <row r="249" spans="38:38" x14ac:dyDescent="0.2">
      <c r="AL249" s="119"/>
    </row>
    <row r="250" spans="38:38" x14ac:dyDescent="0.2">
      <c r="AL250" s="119"/>
    </row>
    <row r="251" spans="38:38" x14ac:dyDescent="0.2">
      <c r="AL251" s="119"/>
    </row>
    <row r="252" spans="38:38" x14ac:dyDescent="0.2">
      <c r="AL252" s="119"/>
    </row>
    <row r="253" spans="38:38" x14ac:dyDescent="0.2">
      <c r="AL253" s="119"/>
    </row>
    <row r="254" spans="38:38" x14ac:dyDescent="0.2">
      <c r="AL254" s="119"/>
    </row>
    <row r="255" spans="38:38" x14ac:dyDescent="0.2">
      <c r="AL255" s="119"/>
    </row>
    <row r="256" spans="38:38" x14ac:dyDescent="0.2">
      <c r="AL256" s="119"/>
    </row>
    <row r="257" spans="38:38" x14ac:dyDescent="0.2">
      <c r="AL257" s="119"/>
    </row>
    <row r="258" spans="38:38" x14ac:dyDescent="0.2">
      <c r="AL258" s="119"/>
    </row>
    <row r="259" spans="38:38" x14ac:dyDescent="0.2">
      <c r="AL259" s="119"/>
    </row>
    <row r="260" spans="38:38" x14ac:dyDescent="0.2">
      <c r="AL260" s="119"/>
    </row>
    <row r="261" spans="38:38" x14ac:dyDescent="0.2">
      <c r="AL261" s="119"/>
    </row>
    <row r="262" spans="38:38" x14ac:dyDescent="0.2">
      <c r="AL262" s="119"/>
    </row>
    <row r="263" spans="38:38" x14ac:dyDescent="0.2">
      <c r="AL263" s="119"/>
    </row>
    <row r="264" spans="38:38" x14ac:dyDescent="0.2">
      <c r="AL264" s="119"/>
    </row>
    <row r="265" spans="38:38" x14ac:dyDescent="0.2">
      <c r="AL265" s="119"/>
    </row>
    <row r="266" spans="38:38" x14ac:dyDescent="0.2">
      <c r="AL266" s="119"/>
    </row>
    <row r="267" spans="38:38" x14ac:dyDescent="0.2">
      <c r="AL267" s="119"/>
    </row>
    <row r="268" spans="38:38" x14ac:dyDescent="0.2">
      <c r="AL268" s="119"/>
    </row>
    <row r="269" spans="38:38" x14ac:dyDescent="0.2">
      <c r="AL269" s="119"/>
    </row>
    <row r="270" spans="38:38" x14ac:dyDescent="0.2">
      <c r="AL270" s="119"/>
    </row>
    <row r="271" spans="38:38" x14ac:dyDescent="0.2">
      <c r="AL271" s="119"/>
    </row>
    <row r="272" spans="38:38" x14ac:dyDescent="0.2">
      <c r="AL272" s="119"/>
    </row>
    <row r="273" spans="38:38" x14ac:dyDescent="0.2">
      <c r="AL273" s="119"/>
    </row>
    <row r="274" spans="38:38" x14ac:dyDescent="0.2">
      <c r="AL274" s="119"/>
    </row>
    <row r="275" spans="38:38" x14ac:dyDescent="0.2">
      <c r="AL275" s="119"/>
    </row>
    <row r="276" spans="38:38" x14ac:dyDescent="0.2">
      <c r="AL276" s="119"/>
    </row>
    <row r="277" spans="38:38" x14ac:dyDescent="0.2">
      <c r="AL277" s="119"/>
    </row>
    <row r="278" spans="38:38" x14ac:dyDescent="0.2">
      <c r="AL278" s="119"/>
    </row>
    <row r="279" spans="38:38" x14ac:dyDescent="0.2">
      <c r="AL279" s="119"/>
    </row>
    <row r="280" spans="38:38" x14ac:dyDescent="0.2">
      <c r="AL280" s="119"/>
    </row>
    <row r="281" spans="38:38" x14ac:dyDescent="0.2">
      <c r="AL281" s="119"/>
    </row>
    <row r="282" spans="38:38" x14ac:dyDescent="0.2">
      <c r="AL282" s="119"/>
    </row>
    <row r="283" spans="38:38" x14ac:dyDescent="0.2">
      <c r="AL283" s="119"/>
    </row>
    <row r="284" spans="38:38" x14ac:dyDescent="0.2">
      <c r="AL284" s="119"/>
    </row>
    <row r="285" spans="38:38" x14ac:dyDescent="0.2">
      <c r="AL285" s="119"/>
    </row>
    <row r="286" spans="38:38" x14ac:dyDescent="0.2">
      <c r="AL286" s="119"/>
    </row>
    <row r="287" spans="38:38" x14ac:dyDescent="0.2">
      <c r="AL287" s="119"/>
    </row>
    <row r="288" spans="38:38" x14ac:dyDescent="0.2">
      <c r="AL288" s="119"/>
    </row>
    <row r="289" spans="38:38" x14ac:dyDescent="0.2">
      <c r="AL289" s="119"/>
    </row>
    <row r="290" spans="38:38" x14ac:dyDescent="0.2">
      <c r="AL290" s="119"/>
    </row>
    <row r="291" spans="38:38" x14ac:dyDescent="0.2">
      <c r="AL291" s="119"/>
    </row>
    <row r="292" spans="38:38" x14ac:dyDescent="0.2">
      <c r="AL292" s="119"/>
    </row>
    <row r="293" spans="38:38" x14ac:dyDescent="0.2">
      <c r="AL293" s="119"/>
    </row>
    <row r="294" spans="38:38" x14ac:dyDescent="0.2">
      <c r="AL294" s="119"/>
    </row>
    <row r="295" spans="38:38" x14ac:dyDescent="0.2">
      <c r="AL295" s="119"/>
    </row>
    <row r="296" spans="38:38" x14ac:dyDescent="0.2">
      <c r="AL296" s="119"/>
    </row>
    <row r="297" spans="38:38" x14ac:dyDescent="0.2">
      <c r="AL297" s="119"/>
    </row>
    <row r="298" spans="38:38" x14ac:dyDescent="0.2">
      <c r="AL298" s="119"/>
    </row>
    <row r="299" spans="38:38" x14ac:dyDescent="0.2">
      <c r="AL299" s="119"/>
    </row>
    <row r="300" spans="38:38" x14ac:dyDescent="0.2">
      <c r="AL300" s="119"/>
    </row>
    <row r="301" spans="38:38" x14ac:dyDescent="0.2">
      <c r="AL301" s="119"/>
    </row>
    <row r="302" spans="38:38" x14ac:dyDescent="0.2">
      <c r="AL302" s="119"/>
    </row>
    <row r="303" spans="38:38" x14ac:dyDescent="0.2">
      <c r="AL303" s="119"/>
    </row>
    <row r="304" spans="38:38" x14ac:dyDescent="0.2">
      <c r="AL304" s="119"/>
    </row>
    <row r="305" spans="38:38" x14ac:dyDescent="0.2">
      <c r="AL305" s="119"/>
    </row>
    <row r="306" spans="38:38" x14ac:dyDescent="0.2">
      <c r="AL306" s="119"/>
    </row>
    <row r="307" spans="38:38" x14ac:dyDescent="0.2">
      <c r="AL307" s="119"/>
    </row>
    <row r="308" spans="38:38" x14ac:dyDescent="0.2">
      <c r="AL308" s="119"/>
    </row>
    <row r="309" spans="38:38" x14ac:dyDescent="0.2">
      <c r="AL309" s="119"/>
    </row>
    <row r="310" spans="38:38" x14ac:dyDescent="0.2">
      <c r="AL310" s="119"/>
    </row>
    <row r="311" spans="38:38" x14ac:dyDescent="0.2">
      <c r="AL311" s="119"/>
    </row>
    <row r="312" spans="38:38" x14ac:dyDescent="0.2">
      <c r="AL312" s="119"/>
    </row>
    <row r="313" spans="38:38" x14ac:dyDescent="0.2">
      <c r="AL313" s="119"/>
    </row>
    <row r="314" spans="38:38" x14ac:dyDescent="0.2">
      <c r="AL314" s="119"/>
    </row>
    <row r="315" spans="38:38" x14ac:dyDescent="0.2">
      <c r="AL315" s="119"/>
    </row>
    <row r="316" spans="38:38" x14ac:dyDescent="0.2">
      <c r="AL316" s="119"/>
    </row>
    <row r="317" spans="38:38" x14ac:dyDescent="0.2">
      <c r="AL317" s="119"/>
    </row>
    <row r="318" spans="38:38" x14ac:dyDescent="0.2">
      <c r="AL318" s="119"/>
    </row>
    <row r="319" spans="38:38" x14ac:dyDescent="0.2">
      <c r="AL319" s="119"/>
    </row>
    <row r="320" spans="38:38" x14ac:dyDescent="0.2">
      <c r="AL320" s="119"/>
    </row>
    <row r="321" spans="38:38" x14ac:dyDescent="0.2">
      <c r="AL321" s="119"/>
    </row>
    <row r="322" spans="38:38" x14ac:dyDescent="0.2">
      <c r="AL322" s="119"/>
    </row>
    <row r="323" spans="38:38" x14ac:dyDescent="0.2">
      <c r="AL323" s="119"/>
    </row>
    <row r="324" spans="38:38" x14ac:dyDescent="0.2">
      <c r="AL324" s="119"/>
    </row>
    <row r="325" spans="38:38" x14ac:dyDescent="0.2">
      <c r="AL325" s="119"/>
    </row>
    <row r="326" spans="38:38" x14ac:dyDescent="0.2">
      <c r="AL326" s="119"/>
    </row>
    <row r="327" spans="38:38" x14ac:dyDescent="0.2">
      <c r="AL327" s="119"/>
    </row>
    <row r="328" spans="38:38" x14ac:dyDescent="0.2">
      <c r="AL328" s="119"/>
    </row>
    <row r="329" spans="38:38" x14ac:dyDescent="0.2">
      <c r="AL329" s="119"/>
    </row>
    <row r="330" spans="38:38" x14ac:dyDescent="0.2">
      <c r="AL330" s="119"/>
    </row>
    <row r="331" spans="38:38" x14ac:dyDescent="0.2">
      <c r="AL331" s="119"/>
    </row>
    <row r="332" spans="38:38" x14ac:dyDescent="0.2">
      <c r="AL332" s="119"/>
    </row>
    <row r="333" spans="38:38" x14ac:dyDescent="0.2">
      <c r="AL333" s="119"/>
    </row>
    <row r="334" spans="38:38" x14ac:dyDescent="0.2">
      <c r="AL334" s="119"/>
    </row>
    <row r="335" spans="38:38" x14ac:dyDescent="0.2">
      <c r="AL335" s="119"/>
    </row>
    <row r="336" spans="38:38" x14ac:dyDescent="0.2">
      <c r="AL336" s="119"/>
    </row>
    <row r="337" spans="38:38" x14ac:dyDescent="0.2">
      <c r="AL337" s="119"/>
    </row>
    <row r="338" spans="38:38" x14ac:dyDescent="0.2">
      <c r="AL338" s="119"/>
    </row>
    <row r="339" spans="38:38" x14ac:dyDescent="0.2">
      <c r="AL339" s="119"/>
    </row>
    <row r="340" spans="38:38" x14ac:dyDescent="0.2">
      <c r="AL340" s="119"/>
    </row>
    <row r="341" spans="38:38" x14ac:dyDescent="0.2">
      <c r="AL341" s="119"/>
    </row>
    <row r="342" spans="38:38" x14ac:dyDescent="0.2">
      <c r="AL342" s="119"/>
    </row>
    <row r="343" spans="38:38" x14ac:dyDescent="0.2">
      <c r="AL343" s="119"/>
    </row>
    <row r="344" spans="38:38" x14ac:dyDescent="0.2">
      <c r="AL344" s="119"/>
    </row>
    <row r="345" spans="38:38" x14ac:dyDescent="0.2">
      <c r="AL345" s="119"/>
    </row>
    <row r="346" spans="38:38" x14ac:dyDescent="0.2">
      <c r="AL346" s="119"/>
    </row>
    <row r="347" spans="38:38" x14ac:dyDescent="0.2">
      <c r="AL347" s="119"/>
    </row>
    <row r="348" spans="38:38" x14ac:dyDescent="0.2">
      <c r="AL348" s="119"/>
    </row>
    <row r="349" spans="38:38" x14ac:dyDescent="0.2">
      <c r="AL349" s="119"/>
    </row>
    <row r="350" spans="38:38" x14ac:dyDescent="0.2">
      <c r="AL350" s="119"/>
    </row>
    <row r="351" spans="38:38" x14ac:dyDescent="0.2">
      <c r="AL351" s="119"/>
    </row>
    <row r="352" spans="38:38" x14ac:dyDescent="0.2">
      <c r="AL352" s="119"/>
    </row>
    <row r="353" spans="38:38" x14ac:dyDescent="0.2">
      <c r="AL353" s="119"/>
    </row>
    <row r="354" spans="38:38" x14ac:dyDescent="0.2">
      <c r="AL354" s="119"/>
    </row>
    <row r="355" spans="38:38" x14ac:dyDescent="0.2">
      <c r="AL355" s="119"/>
    </row>
    <row r="356" spans="38:38" x14ac:dyDescent="0.2">
      <c r="AL356" s="119"/>
    </row>
    <row r="357" spans="38:38" x14ac:dyDescent="0.2">
      <c r="AL357" s="119"/>
    </row>
    <row r="358" spans="38:38" x14ac:dyDescent="0.2">
      <c r="AL358" s="119"/>
    </row>
    <row r="359" spans="38:38" x14ac:dyDescent="0.2">
      <c r="AL359" s="119"/>
    </row>
    <row r="360" spans="38:38" x14ac:dyDescent="0.2">
      <c r="AL360" s="119"/>
    </row>
    <row r="361" spans="38:38" x14ac:dyDescent="0.2">
      <c r="AL361" s="119"/>
    </row>
    <row r="362" spans="38:38" x14ac:dyDescent="0.2">
      <c r="AL362" s="119"/>
    </row>
    <row r="363" spans="38:38" x14ac:dyDescent="0.2">
      <c r="AL363" s="119"/>
    </row>
    <row r="364" spans="38:38" x14ac:dyDescent="0.2">
      <c r="AL364" s="119"/>
    </row>
    <row r="365" spans="38:38" x14ac:dyDescent="0.2">
      <c r="AL365" s="119"/>
    </row>
    <row r="366" spans="38:38" x14ac:dyDescent="0.2">
      <c r="AL366" s="119"/>
    </row>
    <row r="367" spans="38:38" x14ac:dyDescent="0.2">
      <c r="AL367" s="119"/>
    </row>
    <row r="368" spans="38:38" x14ac:dyDescent="0.2">
      <c r="AL368" s="119"/>
    </row>
    <row r="369" spans="38:38" x14ac:dyDescent="0.2">
      <c r="AL369" s="119"/>
    </row>
    <row r="370" spans="38:38" x14ac:dyDescent="0.2">
      <c r="AL370" s="119"/>
    </row>
    <row r="371" spans="38:38" x14ac:dyDescent="0.2">
      <c r="AL371" s="119"/>
    </row>
    <row r="372" spans="38:38" x14ac:dyDescent="0.2">
      <c r="AL372" s="119"/>
    </row>
    <row r="373" spans="38:38" x14ac:dyDescent="0.2">
      <c r="AL373" s="119"/>
    </row>
    <row r="374" spans="38:38" x14ac:dyDescent="0.2">
      <c r="AL374" s="119"/>
    </row>
    <row r="375" spans="38:38" x14ac:dyDescent="0.2">
      <c r="AL375" s="119"/>
    </row>
    <row r="376" spans="38:38" x14ac:dyDescent="0.2">
      <c r="AL376" s="119"/>
    </row>
    <row r="377" spans="38:38" x14ac:dyDescent="0.2">
      <c r="AL377" s="119"/>
    </row>
    <row r="378" spans="38:38" x14ac:dyDescent="0.2">
      <c r="AL378" s="119"/>
    </row>
    <row r="379" spans="38:38" x14ac:dyDescent="0.2">
      <c r="AL379" s="119"/>
    </row>
    <row r="380" spans="38:38" x14ac:dyDescent="0.2">
      <c r="AL380" s="119"/>
    </row>
    <row r="381" spans="38:38" x14ac:dyDescent="0.2">
      <c r="AL381" s="119"/>
    </row>
    <row r="382" spans="38:38" x14ac:dyDescent="0.2">
      <c r="AL382" s="119"/>
    </row>
    <row r="383" spans="38:38" x14ac:dyDescent="0.2">
      <c r="AL383" s="119"/>
    </row>
    <row r="384" spans="38:38" x14ac:dyDescent="0.2">
      <c r="AL384" s="119"/>
    </row>
    <row r="385" spans="38:38" x14ac:dyDescent="0.2">
      <c r="AL385" s="119"/>
    </row>
    <row r="386" spans="38:38" x14ac:dyDescent="0.2">
      <c r="AL386" s="119"/>
    </row>
    <row r="387" spans="38:38" x14ac:dyDescent="0.2">
      <c r="AL387" s="119"/>
    </row>
    <row r="388" spans="38:38" x14ac:dyDescent="0.2">
      <c r="AL388" s="119"/>
    </row>
    <row r="389" spans="38:38" x14ac:dyDescent="0.2">
      <c r="AL389" s="119"/>
    </row>
    <row r="390" spans="38:38" x14ac:dyDescent="0.2">
      <c r="AL390" s="119"/>
    </row>
    <row r="391" spans="38:38" x14ac:dyDescent="0.2">
      <c r="AL391" s="119"/>
    </row>
    <row r="392" spans="38:38" x14ac:dyDescent="0.2">
      <c r="AL392" s="119"/>
    </row>
    <row r="393" spans="38:38" x14ac:dyDescent="0.2">
      <c r="AL393" s="119"/>
    </row>
    <row r="394" spans="38:38" x14ac:dyDescent="0.2">
      <c r="AL394" s="119"/>
    </row>
    <row r="395" spans="38:38" x14ac:dyDescent="0.2">
      <c r="AL395" s="119"/>
    </row>
    <row r="396" spans="38:38" x14ac:dyDescent="0.2">
      <c r="AL396" s="119"/>
    </row>
    <row r="397" spans="38:38" x14ac:dyDescent="0.2">
      <c r="AL397" s="119"/>
    </row>
    <row r="398" spans="38:38" x14ac:dyDescent="0.2">
      <c r="AL398" s="119"/>
    </row>
    <row r="399" spans="38:38" x14ac:dyDescent="0.2">
      <c r="AL399" s="119"/>
    </row>
    <row r="400" spans="38:38" x14ac:dyDescent="0.2">
      <c r="AL400" s="119"/>
    </row>
    <row r="401" spans="38:38" x14ac:dyDescent="0.2">
      <c r="AL401" s="119"/>
    </row>
    <row r="402" spans="38:38" x14ac:dyDescent="0.2">
      <c r="AL402" s="119"/>
    </row>
    <row r="403" spans="38:38" x14ac:dyDescent="0.2">
      <c r="AL403" s="119"/>
    </row>
    <row r="404" spans="38:38" x14ac:dyDescent="0.2">
      <c r="AL404" s="119"/>
    </row>
    <row r="405" spans="38:38" x14ac:dyDescent="0.2">
      <c r="AL405" s="119"/>
    </row>
    <row r="406" spans="38:38" x14ac:dyDescent="0.2">
      <c r="AL406" s="119"/>
    </row>
    <row r="407" spans="38:38" x14ac:dyDescent="0.2">
      <c r="AL407" s="119"/>
    </row>
    <row r="408" spans="38:38" x14ac:dyDescent="0.2">
      <c r="AL408" s="119"/>
    </row>
    <row r="409" spans="38:38" x14ac:dyDescent="0.2">
      <c r="AL409" s="119"/>
    </row>
    <row r="410" spans="38:38" x14ac:dyDescent="0.2">
      <c r="AL410" s="119"/>
    </row>
    <row r="411" spans="38:38" x14ac:dyDescent="0.2">
      <c r="AL411" s="119"/>
    </row>
    <row r="412" spans="38:38" x14ac:dyDescent="0.2">
      <c r="AL412" s="119"/>
    </row>
    <row r="413" spans="38:38" x14ac:dyDescent="0.2">
      <c r="AL413" s="119"/>
    </row>
    <row r="414" spans="38:38" x14ac:dyDescent="0.2">
      <c r="AL414" s="119"/>
    </row>
    <row r="415" spans="38:38" x14ac:dyDescent="0.2">
      <c r="AL415" s="119"/>
    </row>
    <row r="416" spans="38:38" x14ac:dyDescent="0.2">
      <c r="AL416" s="119"/>
    </row>
    <row r="417" spans="38:38" x14ac:dyDescent="0.2">
      <c r="AL417" s="119"/>
    </row>
    <row r="418" spans="38:38" x14ac:dyDescent="0.2">
      <c r="AL418" s="119"/>
    </row>
    <row r="419" spans="38:38" x14ac:dyDescent="0.2">
      <c r="AL419" s="119"/>
    </row>
    <row r="420" spans="38:38" x14ac:dyDescent="0.2">
      <c r="AL420" s="119"/>
    </row>
    <row r="421" spans="38:38" x14ac:dyDescent="0.2">
      <c r="AL421" s="119"/>
    </row>
    <row r="422" spans="38:38" x14ac:dyDescent="0.2">
      <c r="AL422" s="119"/>
    </row>
    <row r="423" spans="38:38" x14ac:dyDescent="0.2">
      <c r="AL423" s="119"/>
    </row>
    <row r="424" spans="38:38" x14ac:dyDescent="0.2">
      <c r="AL424" s="119"/>
    </row>
    <row r="425" spans="38:38" x14ac:dyDescent="0.2">
      <c r="AL425" s="119"/>
    </row>
    <row r="426" spans="38:38" x14ac:dyDescent="0.2">
      <c r="AL426" s="119"/>
    </row>
    <row r="427" spans="38:38" x14ac:dyDescent="0.2">
      <c r="AL427" s="119"/>
    </row>
    <row r="428" spans="38:38" x14ac:dyDescent="0.2">
      <c r="AL428" s="119"/>
    </row>
    <row r="429" spans="38:38" x14ac:dyDescent="0.2">
      <c r="AL429" s="119"/>
    </row>
    <row r="430" spans="38:38" x14ac:dyDescent="0.2">
      <c r="AL430" s="119"/>
    </row>
    <row r="431" spans="38:38" x14ac:dyDescent="0.2">
      <c r="AL431" s="119"/>
    </row>
    <row r="432" spans="38:38" x14ac:dyDescent="0.2">
      <c r="AL432" s="119"/>
    </row>
    <row r="433" spans="38:38" x14ac:dyDescent="0.2">
      <c r="AL433" s="119"/>
    </row>
    <row r="434" spans="38:38" x14ac:dyDescent="0.2">
      <c r="AL434" s="119"/>
    </row>
    <row r="435" spans="38:38" x14ac:dyDescent="0.2">
      <c r="AL435" s="119"/>
    </row>
    <row r="436" spans="38:38" x14ac:dyDescent="0.2">
      <c r="AL436" s="119"/>
    </row>
    <row r="437" spans="38:38" x14ac:dyDescent="0.2">
      <c r="AL437" s="119"/>
    </row>
    <row r="438" spans="38:38" x14ac:dyDescent="0.2">
      <c r="AL438" s="119"/>
    </row>
    <row r="439" spans="38:38" x14ac:dyDescent="0.2">
      <c r="AL439" s="119"/>
    </row>
    <row r="440" spans="38:38" x14ac:dyDescent="0.2">
      <c r="AL440" s="119"/>
    </row>
    <row r="441" spans="38:38" x14ac:dyDescent="0.2">
      <c r="AL441" s="119"/>
    </row>
    <row r="442" spans="38:38" x14ac:dyDescent="0.2">
      <c r="AL442" s="119"/>
    </row>
    <row r="443" spans="38:38" x14ac:dyDescent="0.2">
      <c r="AL443" s="119"/>
    </row>
    <row r="444" spans="38:38" x14ac:dyDescent="0.2">
      <c r="AL444" s="119"/>
    </row>
    <row r="445" spans="38:38" x14ac:dyDescent="0.2">
      <c r="AL445" s="119"/>
    </row>
    <row r="446" spans="38:38" x14ac:dyDescent="0.2">
      <c r="AL446" s="119"/>
    </row>
    <row r="447" spans="38:38" x14ac:dyDescent="0.2">
      <c r="AL447" s="119"/>
    </row>
    <row r="448" spans="38:38" x14ac:dyDescent="0.2">
      <c r="AL448" s="119"/>
    </row>
    <row r="449" spans="38:38" x14ac:dyDescent="0.2">
      <c r="AL449" s="119"/>
    </row>
    <row r="450" spans="38:38" x14ac:dyDescent="0.2">
      <c r="AL450" s="119"/>
    </row>
    <row r="451" spans="38:38" x14ac:dyDescent="0.2">
      <c r="AL451" s="119"/>
    </row>
    <row r="452" spans="38:38" x14ac:dyDescent="0.2">
      <c r="AL452" s="119"/>
    </row>
    <row r="453" spans="38:38" x14ac:dyDescent="0.2">
      <c r="AL453" s="119"/>
    </row>
    <row r="454" spans="38:38" x14ac:dyDescent="0.2">
      <c r="AL454" s="119"/>
    </row>
    <row r="455" spans="38:38" x14ac:dyDescent="0.2">
      <c r="AL455" s="119"/>
    </row>
    <row r="456" spans="38:38" x14ac:dyDescent="0.2">
      <c r="AL456" s="119"/>
    </row>
    <row r="457" spans="38:38" x14ac:dyDescent="0.2">
      <c r="AL457" s="119"/>
    </row>
    <row r="458" spans="38:38" x14ac:dyDescent="0.2">
      <c r="AL458" s="119"/>
    </row>
    <row r="459" spans="38:38" x14ac:dyDescent="0.2">
      <c r="AL459" s="119"/>
    </row>
    <row r="460" spans="38:38" x14ac:dyDescent="0.2">
      <c r="AL460" s="119"/>
    </row>
    <row r="461" spans="38:38" x14ac:dyDescent="0.2">
      <c r="AL461" s="119"/>
    </row>
    <row r="462" spans="38:38" x14ac:dyDescent="0.2">
      <c r="AL462" s="119"/>
    </row>
    <row r="463" spans="38:38" x14ac:dyDescent="0.2">
      <c r="AL463" s="119"/>
    </row>
    <row r="464" spans="38:38" x14ac:dyDescent="0.2">
      <c r="AL464" s="119"/>
    </row>
    <row r="465" spans="38:38" x14ac:dyDescent="0.2">
      <c r="AL465" s="119"/>
    </row>
    <row r="466" spans="38:38" x14ac:dyDescent="0.2">
      <c r="AL466" s="119"/>
    </row>
    <row r="467" spans="38:38" x14ac:dyDescent="0.2">
      <c r="AL467" s="119"/>
    </row>
    <row r="468" spans="38:38" x14ac:dyDescent="0.2">
      <c r="AL468" s="119"/>
    </row>
    <row r="469" spans="38:38" x14ac:dyDescent="0.2">
      <c r="AL469" s="119"/>
    </row>
    <row r="470" spans="38:38" x14ac:dyDescent="0.2">
      <c r="AL470" s="119"/>
    </row>
    <row r="471" spans="38:38" x14ac:dyDescent="0.2">
      <c r="AL471" s="119"/>
    </row>
    <row r="472" spans="38:38" x14ac:dyDescent="0.2">
      <c r="AL472" s="119"/>
    </row>
    <row r="473" spans="38:38" x14ac:dyDescent="0.2">
      <c r="AL473" s="119"/>
    </row>
    <row r="474" spans="38:38" x14ac:dyDescent="0.2">
      <c r="AL474" s="119"/>
    </row>
    <row r="475" spans="38:38" x14ac:dyDescent="0.2">
      <c r="AL475" s="119"/>
    </row>
    <row r="476" spans="38:38" x14ac:dyDescent="0.2">
      <c r="AL476" s="119"/>
    </row>
    <row r="477" spans="38:38" x14ac:dyDescent="0.2">
      <c r="AL477" s="119"/>
    </row>
    <row r="478" spans="38:38" x14ac:dyDescent="0.2">
      <c r="AL478" s="119"/>
    </row>
    <row r="479" spans="38:38" x14ac:dyDescent="0.2">
      <c r="AL479" s="119"/>
    </row>
    <row r="480" spans="38:38" x14ac:dyDescent="0.2">
      <c r="AL480" s="119"/>
    </row>
    <row r="481" spans="38:38" x14ac:dyDescent="0.2">
      <c r="AL481" s="119"/>
    </row>
    <row r="482" spans="38:38" x14ac:dyDescent="0.2">
      <c r="AL482" s="119"/>
    </row>
    <row r="483" spans="38:38" x14ac:dyDescent="0.2">
      <c r="AL483" s="119"/>
    </row>
    <row r="484" spans="38:38" x14ac:dyDescent="0.2">
      <c r="AL484" s="119"/>
    </row>
    <row r="485" spans="38:38" x14ac:dyDescent="0.2">
      <c r="AL485" s="119"/>
    </row>
    <row r="486" spans="38:38" x14ac:dyDescent="0.2">
      <c r="AL486" s="119"/>
    </row>
    <row r="487" spans="38:38" x14ac:dyDescent="0.2">
      <c r="AL487" s="119"/>
    </row>
    <row r="488" spans="38:38" x14ac:dyDescent="0.2">
      <c r="AL488" s="119"/>
    </row>
    <row r="489" spans="38:38" x14ac:dyDescent="0.2">
      <c r="AL489" s="119"/>
    </row>
    <row r="490" spans="38:38" x14ac:dyDescent="0.2">
      <c r="AL490" s="119"/>
    </row>
    <row r="491" spans="38:38" x14ac:dyDescent="0.2">
      <c r="AL491" s="119"/>
    </row>
    <row r="492" spans="38:38" x14ac:dyDescent="0.2">
      <c r="AL492" s="119"/>
    </row>
    <row r="493" spans="38:38" x14ac:dyDescent="0.2">
      <c r="AL493" s="119"/>
    </row>
    <row r="494" spans="38:38" x14ac:dyDescent="0.2">
      <c r="AL494" s="119"/>
    </row>
    <row r="495" spans="38:38" x14ac:dyDescent="0.2">
      <c r="AL495" s="119"/>
    </row>
    <row r="496" spans="38:38" x14ac:dyDescent="0.2">
      <c r="AL496" s="119"/>
    </row>
    <row r="497" spans="38:38" x14ac:dyDescent="0.2">
      <c r="AL497" s="119"/>
    </row>
    <row r="498" spans="38:38" x14ac:dyDescent="0.2">
      <c r="AL498" s="119"/>
    </row>
    <row r="499" spans="38:38" x14ac:dyDescent="0.2">
      <c r="AL499" s="119"/>
    </row>
    <row r="500" spans="38:38" x14ac:dyDescent="0.2">
      <c r="AL500" s="119"/>
    </row>
    <row r="501" spans="38:38" x14ac:dyDescent="0.2">
      <c r="AL501" s="119"/>
    </row>
    <row r="502" spans="38:38" x14ac:dyDescent="0.2">
      <c r="AL502" s="119"/>
    </row>
    <row r="503" spans="38:38" x14ac:dyDescent="0.2">
      <c r="AL503" s="119"/>
    </row>
    <row r="504" spans="38:38" x14ac:dyDescent="0.2">
      <c r="AL504" s="119"/>
    </row>
    <row r="505" spans="38:38" x14ac:dyDescent="0.2">
      <c r="AL505" s="119"/>
    </row>
    <row r="506" spans="38:38" x14ac:dyDescent="0.2">
      <c r="AL506" s="119"/>
    </row>
    <row r="507" spans="38:38" x14ac:dyDescent="0.2">
      <c r="AL507" s="119"/>
    </row>
    <row r="508" spans="38:38" x14ac:dyDescent="0.2">
      <c r="AL508" s="119"/>
    </row>
    <row r="509" spans="38:38" x14ac:dyDescent="0.2">
      <c r="AL509" s="119"/>
    </row>
    <row r="510" spans="38:38" x14ac:dyDescent="0.2">
      <c r="AL510" s="119"/>
    </row>
    <row r="511" spans="38:38" x14ac:dyDescent="0.2">
      <c r="AL511" s="119"/>
    </row>
    <row r="512" spans="38:38" x14ac:dyDescent="0.2">
      <c r="AL512" s="119"/>
    </row>
    <row r="513" spans="38:38" x14ac:dyDescent="0.2">
      <c r="AL513" s="119"/>
    </row>
    <row r="514" spans="38:38" x14ac:dyDescent="0.2">
      <c r="AL514" s="119"/>
    </row>
    <row r="515" spans="38:38" x14ac:dyDescent="0.2">
      <c r="AL515" s="119"/>
    </row>
    <row r="516" spans="38:38" x14ac:dyDescent="0.2">
      <c r="AL516" s="119"/>
    </row>
    <row r="517" spans="38:38" x14ac:dyDescent="0.2">
      <c r="AL517" s="119"/>
    </row>
    <row r="518" spans="38:38" x14ac:dyDescent="0.2">
      <c r="AL518" s="119"/>
    </row>
    <row r="519" spans="38:38" x14ac:dyDescent="0.2">
      <c r="AL519" s="119"/>
    </row>
    <row r="520" spans="38:38" x14ac:dyDescent="0.2">
      <c r="AL520" s="119"/>
    </row>
    <row r="521" spans="38:38" x14ac:dyDescent="0.2">
      <c r="AL521" s="119"/>
    </row>
    <row r="522" spans="38:38" x14ac:dyDescent="0.2">
      <c r="AL522" s="119"/>
    </row>
    <row r="523" spans="38:38" x14ac:dyDescent="0.2">
      <c r="AL523" s="119"/>
    </row>
    <row r="524" spans="38:38" x14ac:dyDescent="0.2">
      <c r="AL524" s="119"/>
    </row>
    <row r="525" spans="38:38" x14ac:dyDescent="0.2">
      <c r="AL525" s="119"/>
    </row>
    <row r="526" spans="38:38" x14ac:dyDescent="0.2">
      <c r="AL526" s="119"/>
    </row>
    <row r="527" spans="38:38" x14ac:dyDescent="0.2">
      <c r="AL527" s="119"/>
    </row>
    <row r="528" spans="38:38" x14ac:dyDescent="0.2">
      <c r="AL528" s="119"/>
    </row>
    <row r="529" spans="38:38" x14ac:dyDescent="0.2">
      <c r="AL529" s="119"/>
    </row>
    <row r="530" spans="38:38" x14ac:dyDescent="0.2">
      <c r="AL530" s="119"/>
    </row>
    <row r="531" spans="38:38" x14ac:dyDescent="0.2">
      <c r="AL531" s="119"/>
    </row>
    <row r="532" spans="38:38" x14ac:dyDescent="0.2">
      <c r="AL532" s="119"/>
    </row>
    <row r="533" spans="38:38" x14ac:dyDescent="0.2">
      <c r="AL533" s="119"/>
    </row>
    <row r="534" spans="38:38" x14ac:dyDescent="0.2">
      <c r="AL534" s="119"/>
    </row>
    <row r="535" spans="38:38" x14ac:dyDescent="0.2">
      <c r="AL535" s="119"/>
    </row>
    <row r="536" spans="38:38" x14ac:dyDescent="0.2">
      <c r="AL536" s="119"/>
    </row>
    <row r="537" spans="38:38" x14ac:dyDescent="0.2">
      <c r="AL537" s="119"/>
    </row>
    <row r="538" spans="38:38" x14ac:dyDescent="0.2">
      <c r="AL538" s="119"/>
    </row>
    <row r="539" spans="38:38" x14ac:dyDescent="0.2">
      <c r="AL539" s="119"/>
    </row>
    <row r="540" spans="38:38" x14ac:dyDescent="0.2">
      <c r="AL540" s="119"/>
    </row>
    <row r="541" spans="38:38" x14ac:dyDescent="0.2">
      <c r="AL541" s="119"/>
    </row>
    <row r="542" spans="38:38" x14ac:dyDescent="0.2">
      <c r="AL542" s="119"/>
    </row>
    <row r="543" spans="38:38" x14ac:dyDescent="0.2">
      <c r="AL543" s="119"/>
    </row>
  </sheetData>
  <mergeCells count="204">
    <mergeCell ref="B81:J81"/>
    <mergeCell ref="B82:J82"/>
    <mergeCell ref="B83:J83"/>
    <mergeCell ref="T93:AA93"/>
    <mergeCell ref="T94:AA94"/>
    <mergeCell ref="T95:AA95"/>
    <mergeCell ref="T87:AA87"/>
    <mergeCell ref="T88:AA88"/>
    <mergeCell ref="T89:AA89"/>
    <mergeCell ref="T90:AA90"/>
    <mergeCell ref="T91:Z91"/>
    <mergeCell ref="T92:AA92"/>
    <mergeCell ref="B84:J84"/>
    <mergeCell ref="A85:J85"/>
    <mergeCell ref="K85:P85"/>
    <mergeCell ref="A86:P95"/>
    <mergeCell ref="Q87:R95"/>
    <mergeCell ref="S87:S92"/>
    <mergeCell ref="S93:S95"/>
    <mergeCell ref="N66:N67"/>
    <mergeCell ref="B77:J77"/>
    <mergeCell ref="B78:J78"/>
    <mergeCell ref="K78:P78"/>
    <mergeCell ref="B79:J79"/>
    <mergeCell ref="B73:J73"/>
    <mergeCell ref="K73:P73"/>
    <mergeCell ref="B74:J74"/>
    <mergeCell ref="B75:J75"/>
    <mergeCell ref="K68:P68"/>
    <mergeCell ref="B80:J80"/>
    <mergeCell ref="B69:J69"/>
    <mergeCell ref="B70:J70"/>
    <mergeCell ref="B71:J71"/>
    <mergeCell ref="B72:J72"/>
    <mergeCell ref="B76:J76"/>
    <mergeCell ref="B66:J66"/>
    <mergeCell ref="B67:J67"/>
    <mergeCell ref="B68:J68"/>
    <mergeCell ref="K63:P63"/>
    <mergeCell ref="B64:J64"/>
    <mergeCell ref="B65:J65"/>
    <mergeCell ref="B57:J57"/>
    <mergeCell ref="K57:P57"/>
    <mergeCell ref="B58:J58"/>
    <mergeCell ref="B59:J59"/>
    <mergeCell ref="B61:J61"/>
    <mergeCell ref="B62:J62"/>
    <mergeCell ref="B60:J60"/>
    <mergeCell ref="B63:J63"/>
    <mergeCell ref="B54:J54"/>
    <mergeCell ref="K54:P54"/>
    <mergeCell ref="B55:J55"/>
    <mergeCell ref="B56:J56"/>
    <mergeCell ref="K56:P56"/>
    <mergeCell ref="N61:N62"/>
    <mergeCell ref="B47:J47"/>
    <mergeCell ref="B43:J43"/>
    <mergeCell ref="K43:P43"/>
    <mergeCell ref="B48:J48"/>
    <mergeCell ref="B49:J49"/>
    <mergeCell ref="B50:J50"/>
    <mergeCell ref="B51:J51"/>
    <mergeCell ref="B52:J52"/>
    <mergeCell ref="B53:J53"/>
    <mergeCell ref="B44:J44"/>
    <mergeCell ref="B45:J45"/>
    <mergeCell ref="B46:J46"/>
    <mergeCell ref="B37:J37"/>
    <mergeCell ref="B38:J38"/>
    <mergeCell ref="B39:J39"/>
    <mergeCell ref="B41:J41"/>
    <mergeCell ref="B42:J42"/>
    <mergeCell ref="B34:J34"/>
    <mergeCell ref="B35:J35"/>
    <mergeCell ref="K35:P35"/>
    <mergeCell ref="B36:J36"/>
    <mergeCell ref="K36:P36"/>
    <mergeCell ref="B40:J40"/>
    <mergeCell ref="B32:J32"/>
    <mergeCell ref="B33:J33"/>
    <mergeCell ref="B28:J28"/>
    <mergeCell ref="B30:J30"/>
    <mergeCell ref="B22:J22"/>
    <mergeCell ref="B24:J24"/>
    <mergeCell ref="B23:J23"/>
    <mergeCell ref="B26:J26"/>
    <mergeCell ref="B27:J27"/>
    <mergeCell ref="B25:J25"/>
    <mergeCell ref="B29:J29"/>
    <mergeCell ref="B31:J31"/>
    <mergeCell ref="B18:J18"/>
    <mergeCell ref="K18:P18"/>
    <mergeCell ref="B19:J19"/>
    <mergeCell ref="B20:J20"/>
    <mergeCell ref="B21:J21"/>
    <mergeCell ref="BB13:BB14"/>
    <mergeCell ref="BC13:BC14"/>
    <mergeCell ref="AK13:AK14"/>
    <mergeCell ref="T11:T14"/>
    <mergeCell ref="U11:AA11"/>
    <mergeCell ref="AB11:AK11"/>
    <mergeCell ref="AL11:AU11"/>
    <mergeCell ref="AC13:AC14"/>
    <mergeCell ref="AD13:AD14"/>
    <mergeCell ref="AE13:AE14"/>
    <mergeCell ref="AF13:AF14"/>
    <mergeCell ref="AG12:AG14"/>
    <mergeCell ref="AH12:AK12"/>
    <mergeCell ref="AL12:AL14"/>
    <mergeCell ref="AM12:AP12"/>
    <mergeCell ref="AQ12:AQ14"/>
    <mergeCell ref="AV11:BE11"/>
    <mergeCell ref="BA12:BA14"/>
    <mergeCell ref="BB12:BE12"/>
    <mergeCell ref="U13:U14"/>
    <mergeCell ref="V13:Y13"/>
    <mergeCell ref="AI13:AI14"/>
    <mergeCell ref="AJ13:AJ14"/>
    <mergeCell ref="U12:Y12"/>
    <mergeCell ref="B17:J17"/>
    <mergeCell ref="K17:P17"/>
    <mergeCell ref="B16:J16"/>
    <mergeCell ref="K16:P16"/>
    <mergeCell ref="Z12:Z14"/>
    <mergeCell ref="AA12:AA14"/>
    <mergeCell ref="AB12:AB14"/>
    <mergeCell ref="AC12:AF12"/>
    <mergeCell ref="AY13:AY14"/>
    <mergeCell ref="AZ13:AZ14"/>
    <mergeCell ref="AM13:AM14"/>
    <mergeCell ref="AN13:AN14"/>
    <mergeCell ref="AO13:AO14"/>
    <mergeCell ref="AP13:AP14"/>
    <mergeCell ref="AR13:AR14"/>
    <mergeCell ref="AS13:AS14"/>
    <mergeCell ref="AV12:AV14"/>
    <mergeCell ref="AW12:AZ12"/>
    <mergeCell ref="AG8:AP8"/>
    <mergeCell ref="AQ8:AV8"/>
    <mergeCell ref="A10:A15"/>
    <mergeCell ref="B10:J15"/>
    <mergeCell ref="K10:P14"/>
    <mergeCell ref="Q10:AA10"/>
    <mergeCell ref="AB10:BE10"/>
    <mergeCell ref="Q11:Q14"/>
    <mergeCell ref="R11:R14"/>
    <mergeCell ref="S11:S14"/>
    <mergeCell ref="B8:F8"/>
    <mergeCell ref="G8:I8"/>
    <mergeCell ref="J8:N8"/>
    <mergeCell ref="O8:R8"/>
    <mergeCell ref="S8:U8"/>
    <mergeCell ref="V8:AF8"/>
    <mergeCell ref="AR12:AU12"/>
    <mergeCell ref="AH13:AH14"/>
    <mergeCell ref="BD13:BD14"/>
    <mergeCell ref="BE13:BE14"/>
    <mergeCell ref="AT13:AT14"/>
    <mergeCell ref="AU13:AU14"/>
    <mergeCell ref="AW13:AW14"/>
    <mergeCell ref="AX13:AX14"/>
    <mergeCell ref="AQ7:AV7"/>
    <mergeCell ref="B6:F6"/>
    <mergeCell ref="G6:I6"/>
    <mergeCell ref="J6:N6"/>
    <mergeCell ref="O6:R6"/>
    <mergeCell ref="S6:U6"/>
    <mergeCell ref="V6:AF6"/>
    <mergeCell ref="G5:I5"/>
    <mergeCell ref="J5:N5"/>
    <mergeCell ref="A1:AV1"/>
    <mergeCell ref="A2:A3"/>
    <mergeCell ref="B2:F3"/>
    <mergeCell ref="G2:I3"/>
    <mergeCell ref="J2:N3"/>
    <mergeCell ref="O2:R3"/>
    <mergeCell ref="S2:U3"/>
    <mergeCell ref="V2:AF3"/>
    <mergeCell ref="AG2:AP3"/>
    <mergeCell ref="AQ2:AV3"/>
    <mergeCell ref="L20:L21"/>
    <mergeCell ref="O5:R5"/>
    <mergeCell ref="S5:U5"/>
    <mergeCell ref="V5:AF5"/>
    <mergeCell ref="AG5:AP5"/>
    <mergeCell ref="AQ5:AV5"/>
    <mergeCell ref="B4:F4"/>
    <mergeCell ref="G4:I4"/>
    <mergeCell ref="J4:N4"/>
    <mergeCell ref="O4:R4"/>
    <mergeCell ref="S4:U4"/>
    <mergeCell ref="V4:AF4"/>
    <mergeCell ref="AG4:AP4"/>
    <mergeCell ref="AQ4:AV4"/>
    <mergeCell ref="B5:F5"/>
    <mergeCell ref="AG6:AP6"/>
    <mergeCell ref="AQ6:AV6"/>
    <mergeCell ref="B7:F7"/>
    <mergeCell ref="G7:I7"/>
    <mergeCell ref="J7:N7"/>
    <mergeCell ref="O7:R7"/>
    <mergeCell ref="S7:U7"/>
    <mergeCell ref="V7:AF7"/>
    <mergeCell ref="AG7:AP7"/>
  </mergeCells>
  <phoneticPr fontId="17" type="noConversion"/>
  <printOptions horizontalCentered="1"/>
  <pageMargins left="0.15748031496062992" right="0.15748031496062992" top="0.77362204724409456" bottom="0.66259842519685042" header="0.37992125984251973" footer="0.31535433070866142"/>
  <pageSetup paperSize="9" scale="70" fitToWidth="0" fitToHeight="0" orientation="landscape" verticalDpi="0" r:id="rId1"/>
  <headerFooter alignWithMargins="0">
    <oddFooter>&amp;R&amp;"Calibri,Regular"&amp;9&amp;K000000Версия 4.2.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A23"/>
  <sheetViews>
    <sheetView zoomScaleNormal="100" workbookViewId="0">
      <selection activeCell="B1" sqref="A1:BA22"/>
    </sheetView>
  </sheetViews>
  <sheetFormatPr defaultRowHeight="12.75" x14ac:dyDescent="0.2"/>
  <cols>
    <col min="1" max="1" width="2.125" style="218" customWidth="1"/>
    <col min="2" max="2" width="1.875" style="218" customWidth="1"/>
    <col min="3" max="3" width="2.25" style="218" customWidth="1"/>
    <col min="4" max="4" width="2.5" style="218" customWidth="1"/>
    <col min="5" max="5" width="3.625" style="218" customWidth="1"/>
    <col min="6" max="6" width="2.125" style="218" customWidth="1"/>
    <col min="7" max="7" width="2.25" style="218" customWidth="1"/>
    <col min="8" max="9" width="2.125" style="218" customWidth="1"/>
    <col min="10" max="10" width="2.25" style="218" customWidth="1"/>
    <col min="11" max="11" width="2.625" style="218" customWidth="1"/>
    <col min="12" max="12" width="2.125" style="218" customWidth="1"/>
    <col min="13" max="13" width="2.5" style="218" customWidth="1"/>
    <col min="14" max="14" width="2.375" style="218" customWidth="1"/>
    <col min="15" max="15" width="2.25" style="218" customWidth="1"/>
    <col min="16" max="16" width="3.875" style="218" customWidth="1"/>
    <col min="17" max="17" width="2.375" style="218" customWidth="1"/>
    <col min="18" max="18" width="2.125" style="218" customWidth="1"/>
    <col min="19" max="19" width="2.5" style="218" customWidth="1"/>
    <col min="20" max="20" width="2.25" style="218" customWidth="1"/>
    <col min="21" max="21" width="2.125" style="218" customWidth="1"/>
    <col min="22" max="22" width="2.25" style="218" customWidth="1"/>
    <col min="23" max="23" width="2.5" style="218" customWidth="1"/>
    <col min="24" max="24" width="3.625" style="218" customWidth="1"/>
    <col min="25" max="25" width="2.25" style="218" customWidth="1"/>
    <col min="26" max="26" width="2.125" style="218" customWidth="1"/>
    <col min="27" max="27" width="2.25" style="218" customWidth="1"/>
    <col min="28" max="28" width="2.125" style="218" customWidth="1"/>
    <col min="29" max="29" width="2.375" style="218" customWidth="1"/>
    <col min="30" max="30" width="2.125" style="218" customWidth="1"/>
    <col min="31" max="31" width="3.125" style="218" customWidth="1"/>
    <col min="32" max="32" width="2.375" style="218" customWidth="1"/>
    <col min="33" max="34" width="2.25" style="218" customWidth="1"/>
    <col min="35" max="36" width="2.5" style="218" customWidth="1"/>
    <col min="37" max="37" width="2.25" style="218" customWidth="1"/>
    <col min="38" max="38" width="3.125" style="218" customWidth="1"/>
    <col min="39" max="39" width="2.375" style="218" customWidth="1"/>
    <col min="40" max="40" width="2.5" style="218" customWidth="1"/>
    <col min="41" max="41" width="2.125" style="218" customWidth="1"/>
    <col min="42" max="42" width="2.875" style="218" customWidth="1"/>
    <col min="43" max="43" width="2.625" style="218" customWidth="1"/>
    <col min="44" max="44" width="2.75" style="218" customWidth="1"/>
    <col min="45" max="45" width="2.5" style="218" customWidth="1"/>
    <col min="46" max="46" width="2.75" style="218" customWidth="1"/>
    <col min="47" max="47" width="2.375" style="218" customWidth="1"/>
    <col min="48" max="48" width="3" style="218" customWidth="1"/>
    <col min="49" max="49" width="2.75" style="218" customWidth="1"/>
    <col min="50" max="53" width="2.375" style="218" customWidth="1"/>
    <col min="54" max="256" width="9" style="218"/>
    <col min="257" max="257" width="2.125" style="218" customWidth="1"/>
    <col min="258" max="258" width="1.875" style="218" customWidth="1"/>
    <col min="259" max="259" width="2.25" style="218" customWidth="1"/>
    <col min="260" max="260" width="2.5" style="218" customWidth="1"/>
    <col min="261" max="261" width="3.625" style="218" customWidth="1"/>
    <col min="262" max="262" width="2.125" style="218" customWidth="1"/>
    <col min="263" max="263" width="2.25" style="218" customWidth="1"/>
    <col min="264" max="265" width="2.125" style="218" customWidth="1"/>
    <col min="266" max="266" width="2.25" style="218" customWidth="1"/>
    <col min="267" max="267" width="2.625" style="218" customWidth="1"/>
    <col min="268" max="268" width="2.125" style="218" customWidth="1"/>
    <col min="269" max="269" width="2.5" style="218" customWidth="1"/>
    <col min="270" max="270" width="2.375" style="218" customWidth="1"/>
    <col min="271" max="271" width="2.25" style="218" customWidth="1"/>
    <col min="272" max="272" width="3.875" style="218" customWidth="1"/>
    <col min="273" max="273" width="2.375" style="218" customWidth="1"/>
    <col min="274" max="274" width="2.125" style="218" customWidth="1"/>
    <col min="275" max="275" width="2.5" style="218" customWidth="1"/>
    <col min="276" max="276" width="2.25" style="218" customWidth="1"/>
    <col min="277" max="277" width="2.125" style="218" customWidth="1"/>
    <col min="278" max="278" width="2.25" style="218" customWidth="1"/>
    <col min="279" max="279" width="2.5" style="218" customWidth="1"/>
    <col min="280" max="280" width="3.625" style="218" customWidth="1"/>
    <col min="281" max="281" width="2.25" style="218" customWidth="1"/>
    <col min="282" max="282" width="2.125" style="218" customWidth="1"/>
    <col min="283" max="283" width="2.25" style="218" customWidth="1"/>
    <col min="284" max="284" width="2.125" style="218" customWidth="1"/>
    <col min="285" max="285" width="2.375" style="218" customWidth="1"/>
    <col min="286" max="286" width="2.125" style="218" customWidth="1"/>
    <col min="287" max="287" width="3.125" style="218" customWidth="1"/>
    <col min="288" max="288" width="2.375" style="218" customWidth="1"/>
    <col min="289" max="290" width="2.25" style="218" customWidth="1"/>
    <col min="291" max="292" width="2.5" style="218" customWidth="1"/>
    <col min="293" max="293" width="2.25" style="218" customWidth="1"/>
    <col min="294" max="294" width="3.125" style="218" customWidth="1"/>
    <col min="295" max="295" width="2.375" style="218" customWidth="1"/>
    <col min="296" max="296" width="2.5" style="218" customWidth="1"/>
    <col min="297" max="297" width="2.125" style="218" customWidth="1"/>
    <col min="298" max="298" width="2.875" style="218" customWidth="1"/>
    <col min="299" max="299" width="2.625" style="218" customWidth="1"/>
    <col min="300" max="300" width="2.75" style="218" customWidth="1"/>
    <col min="301" max="301" width="2.5" style="218" customWidth="1"/>
    <col min="302" max="302" width="2.75" style="218" customWidth="1"/>
    <col min="303" max="303" width="2.375" style="218" customWidth="1"/>
    <col min="304" max="304" width="3" style="218" customWidth="1"/>
    <col min="305" max="305" width="2.75" style="218" customWidth="1"/>
    <col min="306" max="309" width="2.375" style="218" customWidth="1"/>
    <col min="310" max="512" width="9" style="218"/>
    <col min="513" max="513" width="2.125" style="218" customWidth="1"/>
    <col min="514" max="514" width="1.875" style="218" customWidth="1"/>
    <col min="515" max="515" width="2.25" style="218" customWidth="1"/>
    <col min="516" max="516" width="2.5" style="218" customWidth="1"/>
    <col min="517" max="517" width="3.625" style="218" customWidth="1"/>
    <col min="518" max="518" width="2.125" style="218" customWidth="1"/>
    <col min="519" max="519" width="2.25" style="218" customWidth="1"/>
    <col min="520" max="521" width="2.125" style="218" customWidth="1"/>
    <col min="522" max="522" width="2.25" style="218" customWidth="1"/>
    <col min="523" max="523" width="2.625" style="218" customWidth="1"/>
    <col min="524" max="524" width="2.125" style="218" customWidth="1"/>
    <col min="525" max="525" width="2.5" style="218" customWidth="1"/>
    <col min="526" max="526" width="2.375" style="218" customWidth="1"/>
    <col min="527" max="527" width="2.25" style="218" customWidth="1"/>
    <col min="528" max="528" width="3.875" style="218" customWidth="1"/>
    <col min="529" max="529" width="2.375" style="218" customWidth="1"/>
    <col min="530" max="530" width="2.125" style="218" customWidth="1"/>
    <col min="531" max="531" width="2.5" style="218" customWidth="1"/>
    <col min="532" max="532" width="2.25" style="218" customWidth="1"/>
    <col min="533" max="533" width="2.125" style="218" customWidth="1"/>
    <col min="534" max="534" width="2.25" style="218" customWidth="1"/>
    <col min="535" max="535" width="2.5" style="218" customWidth="1"/>
    <col min="536" max="536" width="3.625" style="218" customWidth="1"/>
    <col min="537" max="537" width="2.25" style="218" customWidth="1"/>
    <col min="538" max="538" width="2.125" style="218" customWidth="1"/>
    <col min="539" max="539" width="2.25" style="218" customWidth="1"/>
    <col min="540" max="540" width="2.125" style="218" customWidth="1"/>
    <col min="541" max="541" width="2.375" style="218" customWidth="1"/>
    <col min="542" max="542" width="2.125" style="218" customWidth="1"/>
    <col min="543" max="543" width="3.125" style="218" customWidth="1"/>
    <col min="544" max="544" width="2.375" style="218" customWidth="1"/>
    <col min="545" max="546" width="2.25" style="218" customWidth="1"/>
    <col min="547" max="548" width="2.5" style="218" customWidth="1"/>
    <col min="549" max="549" width="2.25" style="218" customWidth="1"/>
    <col min="550" max="550" width="3.125" style="218" customWidth="1"/>
    <col min="551" max="551" width="2.375" style="218" customWidth="1"/>
    <col min="552" max="552" width="2.5" style="218" customWidth="1"/>
    <col min="553" max="553" width="2.125" style="218" customWidth="1"/>
    <col min="554" max="554" width="2.875" style="218" customWidth="1"/>
    <col min="555" max="555" width="2.625" style="218" customWidth="1"/>
    <col min="556" max="556" width="2.75" style="218" customWidth="1"/>
    <col min="557" max="557" width="2.5" style="218" customWidth="1"/>
    <col min="558" max="558" width="2.75" style="218" customWidth="1"/>
    <col min="559" max="559" width="2.375" style="218" customWidth="1"/>
    <col min="560" max="560" width="3" style="218" customWidth="1"/>
    <col min="561" max="561" width="2.75" style="218" customWidth="1"/>
    <col min="562" max="565" width="2.375" style="218" customWidth="1"/>
    <col min="566" max="768" width="9" style="218"/>
    <col min="769" max="769" width="2.125" style="218" customWidth="1"/>
    <col min="770" max="770" width="1.875" style="218" customWidth="1"/>
    <col min="771" max="771" width="2.25" style="218" customWidth="1"/>
    <col min="772" max="772" width="2.5" style="218" customWidth="1"/>
    <col min="773" max="773" width="3.625" style="218" customWidth="1"/>
    <col min="774" max="774" width="2.125" style="218" customWidth="1"/>
    <col min="775" max="775" width="2.25" style="218" customWidth="1"/>
    <col min="776" max="777" width="2.125" style="218" customWidth="1"/>
    <col min="778" max="778" width="2.25" style="218" customWidth="1"/>
    <col min="779" max="779" width="2.625" style="218" customWidth="1"/>
    <col min="780" max="780" width="2.125" style="218" customWidth="1"/>
    <col min="781" max="781" width="2.5" style="218" customWidth="1"/>
    <col min="782" max="782" width="2.375" style="218" customWidth="1"/>
    <col min="783" max="783" width="2.25" style="218" customWidth="1"/>
    <col min="784" max="784" width="3.875" style="218" customWidth="1"/>
    <col min="785" max="785" width="2.375" style="218" customWidth="1"/>
    <col min="786" max="786" width="2.125" style="218" customWidth="1"/>
    <col min="787" max="787" width="2.5" style="218" customWidth="1"/>
    <col min="788" max="788" width="2.25" style="218" customWidth="1"/>
    <col min="789" max="789" width="2.125" style="218" customWidth="1"/>
    <col min="790" max="790" width="2.25" style="218" customWidth="1"/>
    <col min="791" max="791" width="2.5" style="218" customWidth="1"/>
    <col min="792" max="792" width="3.625" style="218" customWidth="1"/>
    <col min="793" max="793" width="2.25" style="218" customWidth="1"/>
    <col min="794" max="794" width="2.125" style="218" customWidth="1"/>
    <col min="795" max="795" width="2.25" style="218" customWidth="1"/>
    <col min="796" max="796" width="2.125" style="218" customWidth="1"/>
    <col min="797" max="797" width="2.375" style="218" customWidth="1"/>
    <col min="798" max="798" width="2.125" style="218" customWidth="1"/>
    <col min="799" max="799" width="3.125" style="218" customWidth="1"/>
    <col min="800" max="800" width="2.375" style="218" customWidth="1"/>
    <col min="801" max="802" width="2.25" style="218" customWidth="1"/>
    <col min="803" max="804" width="2.5" style="218" customWidth="1"/>
    <col min="805" max="805" width="2.25" style="218" customWidth="1"/>
    <col min="806" max="806" width="3.125" style="218" customWidth="1"/>
    <col min="807" max="807" width="2.375" style="218" customWidth="1"/>
    <col min="808" max="808" width="2.5" style="218" customWidth="1"/>
    <col min="809" max="809" width="2.125" style="218" customWidth="1"/>
    <col min="810" max="810" width="2.875" style="218" customWidth="1"/>
    <col min="811" max="811" width="2.625" style="218" customWidth="1"/>
    <col min="812" max="812" width="2.75" style="218" customWidth="1"/>
    <col min="813" max="813" width="2.5" style="218" customWidth="1"/>
    <col min="814" max="814" width="2.75" style="218" customWidth="1"/>
    <col min="815" max="815" width="2.375" style="218" customWidth="1"/>
    <col min="816" max="816" width="3" style="218" customWidth="1"/>
    <col min="817" max="817" width="2.75" style="218" customWidth="1"/>
    <col min="818" max="821" width="2.375" style="218" customWidth="1"/>
    <col min="822" max="1024" width="9" style="218"/>
    <col min="1025" max="1025" width="2.125" style="218" customWidth="1"/>
    <col min="1026" max="1026" width="1.875" style="218" customWidth="1"/>
    <col min="1027" max="1027" width="2.25" style="218" customWidth="1"/>
    <col min="1028" max="1028" width="2.5" style="218" customWidth="1"/>
    <col min="1029" max="1029" width="3.625" style="218" customWidth="1"/>
    <col min="1030" max="1030" width="2.125" style="218" customWidth="1"/>
    <col min="1031" max="1031" width="2.25" style="218" customWidth="1"/>
    <col min="1032" max="1033" width="2.125" style="218" customWidth="1"/>
    <col min="1034" max="1034" width="2.25" style="218" customWidth="1"/>
    <col min="1035" max="1035" width="2.625" style="218" customWidth="1"/>
    <col min="1036" max="1036" width="2.125" style="218" customWidth="1"/>
    <col min="1037" max="1037" width="2.5" style="218" customWidth="1"/>
    <col min="1038" max="1038" width="2.375" style="218" customWidth="1"/>
    <col min="1039" max="1039" width="2.25" style="218" customWidth="1"/>
    <col min="1040" max="1040" width="3.875" style="218" customWidth="1"/>
    <col min="1041" max="1041" width="2.375" style="218" customWidth="1"/>
    <col min="1042" max="1042" width="2.125" style="218" customWidth="1"/>
    <col min="1043" max="1043" width="2.5" style="218" customWidth="1"/>
    <col min="1044" max="1044" width="2.25" style="218" customWidth="1"/>
    <col min="1045" max="1045" width="2.125" style="218" customWidth="1"/>
    <col min="1046" max="1046" width="2.25" style="218" customWidth="1"/>
    <col min="1047" max="1047" width="2.5" style="218" customWidth="1"/>
    <col min="1048" max="1048" width="3.625" style="218" customWidth="1"/>
    <col min="1049" max="1049" width="2.25" style="218" customWidth="1"/>
    <col min="1050" max="1050" width="2.125" style="218" customWidth="1"/>
    <col min="1051" max="1051" width="2.25" style="218" customWidth="1"/>
    <col min="1052" max="1052" width="2.125" style="218" customWidth="1"/>
    <col min="1053" max="1053" width="2.375" style="218" customWidth="1"/>
    <col min="1054" max="1054" width="2.125" style="218" customWidth="1"/>
    <col min="1055" max="1055" width="3.125" style="218" customWidth="1"/>
    <col min="1056" max="1056" width="2.375" style="218" customWidth="1"/>
    <col min="1057" max="1058" width="2.25" style="218" customWidth="1"/>
    <col min="1059" max="1060" width="2.5" style="218" customWidth="1"/>
    <col min="1061" max="1061" width="2.25" style="218" customWidth="1"/>
    <col min="1062" max="1062" width="3.125" style="218" customWidth="1"/>
    <col min="1063" max="1063" width="2.375" style="218" customWidth="1"/>
    <col min="1064" max="1064" width="2.5" style="218" customWidth="1"/>
    <col min="1065" max="1065" width="2.125" style="218" customWidth="1"/>
    <col min="1066" max="1066" width="2.875" style="218" customWidth="1"/>
    <col min="1067" max="1067" width="2.625" style="218" customWidth="1"/>
    <col min="1068" max="1068" width="2.75" style="218" customWidth="1"/>
    <col min="1069" max="1069" width="2.5" style="218" customWidth="1"/>
    <col min="1070" max="1070" width="2.75" style="218" customWidth="1"/>
    <col min="1071" max="1071" width="2.375" style="218" customWidth="1"/>
    <col min="1072" max="1072" width="3" style="218" customWidth="1"/>
    <col min="1073" max="1073" width="2.75" style="218" customWidth="1"/>
    <col min="1074" max="1077" width="2.375" style="218" customWidth="1"/>
    <col min="1078" max="1280" width="9" style="218"/>
    <col min="1281" max="1281" width="2.125" style="218" customWidth="1"/>
    <col min="1282" max="1282" width="1.875" style="218" customWidth="1"/>
    <col min="1283" max="1283" width="2.25" style="218" customWidth="1"/>
    <col min="1284" max="1284" width="2.5" style="218" customWidth="1"/>
    <col min="1285" max="1285" width="3.625" style="218" customWidth="1"/>
    <col min="1286" max="1286" width="2.125" style="218" customWidth="1"/>
    <col min="1287" max="1287" width="2.25" style="218" customWidth="1"/>
    <col min="1288" max="1289" width="2.125" style="218" customWidth="1"/>
    <col min="1290" max="1290" width="2.25" style="218" customWidth="1"/>
    <col min="1291" max="1291" width="2.625" style="218" customWidth="1"/>
    <col min="1292" max="1292" width="2.125" style="218" customWidth="1"/>
    <col min="1293" max="1293" width="2.5" style="218" customWidth="1"/>
    <col min="1294" max="1294" width="2.375" style="218" customWidth="1"/>
    <col min="1295" max="1295" width="2.25" style="218" customWidth="1"/>
    <col min="1296" max="1296" width="3.875" style="218" customWidth="1"/>
    <col min="1297" max="1297" width="2.375" style="218" customWidth="1"/>
    <col min="1298" max="1298" width="2.125" style="218" customWidth="1"/>
    <col min="1299" max="1299" width="2.5" style="218" customWidth="1"/>
    <col min="1300" max="1300" width="2.25" style="218" customWidth="1"/>
    <col min="1301" max="1301" width="2.125" style="218" customWidth="1"/>
    <col min="1302" max="1302" width="2.25" style="218" customWidth="1"/>
    <col min="1303" max="1303" width="2.5" style="218" customWidth="1"/>
    <col min="1304" max="1304" width="3.625" style="218" customWidth="1"/>
    <col min="1305" max="1305" width="2.25" style="218" customWidth="1"/>
    <col min="1306" max="1306" width="2.125" style="218" customWidth="1"/>
    <col min="1307" max="1307" width="2.25" style="218" customWidth="1"/>
    <col min="1308" max="1308" width="2.125" style="218" customWidth="1"/>
    <col min="1309" max="1309" width="2.375" style="218" customWidth="1"/>
    <col min="1310" max="1310" width="2.125" style="218" customWidth="1"/>
    <col min="1311" max="1311" width="3.125" style="218" customWidth="1"/>
    <col min="1312" max="1312" width="2.375" style="218" customWidth="1"/>
    <col min="1313" max="1314" width="2.25" style="218" customWidth="1"/>
    <col min="1315" max="1316" width="2.5" style="218" customWidth="1"/>
    <col min="1317" max="1317" width="2.25" style="218" customWidth="1"/>
    <col min="1318" max="1318" width="3.125" style="218" customWidth="1"/>
    <col min="1319" max="1319" width="2.375" style="218" customWidth="1"/>
    <col min="1320" max="1320" width="2.5" style="218" customWidth="1"/>
    <col min="1321" max="1321" width="2.125" style="218" customWidth="1"/>
    <col min="1322" max="1322" width="2.875" style="218" customWidth="1"/>
    <col min="1323" max="1323" width="2.625" style="218" customWidth="1"/>
    <col min="1324" max="1324" width="2.75" style="218" customWidth="1"/>
    <col min="1325" max="1325" width="2.5" style="218" customWidth="1"/>
    <col min="1326" max="1326" width="2.75" style="218" customWidth="1"/>
    <col min="1327" max="1327" width="2.375" style="218" customWidth="1"/>
    <col min="1328" max="1328" width="3" style="218" customWidth="1"/>
    <col min="1329" max="1329" width="2.75" style="218" customWidth="1"/>
    <col min="1330" max="1333" width="2.375" style="218" customWidth="1"/>
    <col min="1334" max="1536" width="9" style="218"/>
    <col min="1537" max="1537" width="2.125" style="218" customWidth="1"/>
    <col min="1538" max="1538" width="1.875" style="218" customWidth="1"/>
    <col min="1539" max="1539" width="2.25" style="218" customWidth="1"/>
    <col min="1540" max="1540" width="2.5" style="218" customWidth="1"/>
    <col min="1541" max="1541" width="3.625" style="218" customWidth="1"/>
    <col min="1542" max="1542" width="2.125" style="218" customWidth="1"/>
    <col min="1543" max="1543" width="2.25" style="218" customWidth="1"/>
    <col min="1544" max="1545" width="2.125" style="218" customWidth="1"/>
    <col min="1546" max="1546" width="2.25" style="218" customWidth="1"/>
    <col min="1547" max="1547" width="2.625" style="218" customWidth="1"/>
    <col min="1548" max="1548" width="2.125" style="218" customWidth="1"/>
    <col min="1549" max="1549" width="2.5" style="218" customWidth="1"/>
    <col min="1550" max="1550" width="2.375" style="218" customWidth="1"/>
    <col min="1551" max="1551" width="2.25" style="218" customWidth="1"/>
    <col min="1552" max="1552" width="3.875" style="218" customWidth="1"/>
    <col min="1553" max="1553" width="2.375" style="218" customWidth="1"/>
    <col min="1554" max="1554" width="2.125" style="218" customWidth="1"/>
    <col min="1555" max="1555" width="2.5" style="218" customWidth="1"/>
    <col min="1556" max="1556" width="2.25" style="218" customWidth="1"/>
    <col min="1557" max="1557" width="2.125" style="218" customWidth="1"/>
    <col min="1558" max="1558" width="2.25" style="218" customWidth="1"/>
    <col min="1559" max="1559" width="2.5" style="218" customWidth="1"/>
    <col min="1560" max="1560" width="3.625" style="218" customWidth="1"/>
    <col min="1561" max="1561" width="2.25" style="218" customWidth="1"/>
    <col min="1562" max="1562" width="2.125" style="218" customWidth="1"/>
    <col min="1563" max="1563" width="2.25" style="218" customWidth="1"/>
    <col min="1564" max="1564" width="2.125" style="218" customWidth="1"/>
    <col min="1565" max="1565" width="2.375" style="218" customWidth="1"/>
    <col min="1566" max="1566" width="2.125" style="218" customWidth="1"/>
    <col min="1567" max="1567" width="3.125" style="218" customWidth="1"/>
    <col min="1568" max="1568" width="2.375" style="218" customWidth="1"/>
    <col min="1569" max="1570" width="2.25" style="218" customWidth="1"/>
    <col min="1571" max="1572" width="2.5" style="218" customWidth="1"/>
    <col min="1573" max="1573" width="2.25" style="218" customWidth="1"/>
    <col min="1574" max="1574" width="3.125" style="218" customWidth="1"/>
    <col min="1575" max="1575" width="2.375" style="218" customWidth="1"/>
    <col min="1576" max="1576" width="2.5" style="218" customWidth="1"/>
    <col min="1577" max="1577" width="2.125" style="218" customWidth="1"/>
    <col min="1578" max="1578" width="2.875" style="218" customWidth="1"/>
    <col min="1579" max="1579" width="2.625" style="218" customWidth="1"/>
    <col min="1580" max="1580" width="2.75" style="218" customWidth="1"/>
    <col min="1581" max="1581" width="2.5" style="218" customWidth="1"/>
    <col min="1582" max="1582" width="2.75" style="218" customWidth="1"/>
    <col min="1583" max="1583" width="2.375" style="218" customWidth="1"/>
    <col min="1584" max="1584" width="3" style="218" customWidth="1"/>
    <col min="1585" max="1585" width="2.75" style="218" customWidth="1"/>
    <col min="1586" max="1589" width="2.375" style="218" customWidth="1"/>
    <col min="1590" max="1792" width="9" style="218"/>
    <col min="1793" max="1793" width="2.125" style="218" customWidth="1"/>
    <col min="1794" max="1794" width="1.875" style="218" customWidth="1"/>
    <col min="1795" max="1795" width="2.25" style="218" customWidth="1"/>
    <col min="1796" max="1796" width="2.5" style="218" customWidth="1"/>
    <col min="1797" max="1797" width="3.625" style="218" customWidth="1"/>
    <col min="1798" max="1798" width="2.125" style="218" customWidth="1"/>
    <col min="1799" max="1799" width="2.25" style="218" customWidth="1"/>
    <col min="1800" max="1801" width="2.125" style="218" customWidth="1"/>
    <col min="1802" max="1802" width="2.25" style="218" customWidth="1"/>
    <col min="1803" max="1803" width="2.625" style="218" customWidth="1"/>
    <col min="1804" max="1804" width="2.125" style="218" customWidth="1"/>
    <col min="1805" max="1805" width="2.5" style="218" customWidth="1"/>
    <col min="1806" max="1806" width="2.375" style="218" customWidth="1"/>
    <col min="1807" max="1807" width="2.25" style="218" customWidth="1"/>
    <col min="1808" max="1808" width="3.875" style="218" customWidth="1"/>
    <col min="1809" max="1809" width="2.375" style="218" customWidth="1"/>
    <col min="1810" max="1810" width="2.125" style="218" customWidth="1"/>
    <col min="1811" max="1811" width="2.5" style="218" customWidth="1"/>
    <col min="1812" max="1812" width="2.25" style="218" customWidth="1"/>
    <col min="1813" max="1813" width="2.125" style="218" customWidth="1"/>
    <col min="1814" max="1814" width="2.25" style="218" customWidth="1"/>
    <col min="1815" max="1815" width="2.5" style="218" customWidth="1"/>
    <col min="1816" max="1816" width="3.625" style="218" customWidth="1"/>
    <col min="1817" max="1817" width="2.25" style="218" customWidth="1"/>
    <col min="1818" max="1818" width="2.125" style="218" customWidth="1"/>
    <col min="1819" max="1819" width="2.25" style="218" customWidth="1"/>
    <col min="1820" max="1820" width="2.125" style="218" customWidth="1"/>
    <col min="1821" max="1821" width="2.375" style="218" customWidth="1"/>
    <col min="1822" max="1822" width="2.125" style="218" customWidth="1"/>
    <col min="1823" max="1823" width="3.125" style="218" customWidth="1"/>
    <col min="1824" max="1824" width="2.375" style="218" customWidth="1"/>
    <col min="1825" max="1826" width="2.25" style="218" customWidth="1"/>
    <col min="1827" max="1828" width="2.5" style="218" customWidth="1"/>
    <col min="1829" max="1829" width="2.25" style="218" customWidth="1"/>
    <col min="1830" max="1830" width="3.125" style="218" customWidth="1"/>
    <col min="1831" max="1831" width="2.375" style="218" customWidth="1"/>
    <col min="1832" max="1832" width="2.5" style="218" customWidth="1"/>
    <col min="1833" max="1833" width="2.125" style="218" customWidth="1"/>
    <col min="1834" max="1834" width="2.875" style="218" customWidth="1"/>
    <col min="1835" max="1835" width="2.625" style="218" customWidth="1"/>
    <col min="1836" max="1836" width="2.75" style="218" customWidth="1"/>
    <col min="1837" max="1837" width="2.5" style="218" customWidth="1"/>
    <col min="1838" max="1838" width="2.75" style="218" customWidth="1"/>
    <col min="1839" max="1839" width="2.375" style="218" customWidth="1"/>
    <col min="1840" max="1840" width="3" style="218" customWidth="1"/>
    <col min="1841" max="1841" width="2.75" style="218" customWidth="1"/>
    <col min="1842" max="1845" width="2.375" style="218" customWidth="1"/>
    <col min="1846" max="2048" width="9" style="218"/>
    <col min="2049" max="2049" width="2.125" style="218" customWidth="1"/>
    <col min="2050" max="2050" width="1.875" style="218" customWidth="1"/>
    <col min="2051" max="2051" width="2.25" style="218" customWidth="1"/>
    <col min="2052" max="2052" width="2.5" style="218" customWidth="1"/>
    <col min="2053" max="2053" width="3.625" style="218" customWidth="1"/>
    <col min="2054" max="2054" width="2.125" style="218" customWidth="1"/>
    <col min="2055" max="2055" width="2.25" style="218" customWidth="1"/>
    <col min="2056" max="2057" width="2.125" style="218" customWidth="1"/>
    <col min="2058" max="2058" width="2.25" style="218" customWidth="1"/>
    <col min="2059" max="2059" width="2.625" style="218" customWidth="1"/>
    <col min="2060" max="2060" width="2.125" style="218" customWidth="1"/>
    <col min="2061" max="2061" width="2.5" style="218" customWidth="1"/>
    <col min="2062" max="2062" width="2.375" style="218" customWidth="1"/>
    <col min="2063" max="2063" width="2.25" style="218" customWidth="1"/>
    <col min="2064" max="2064" width="3.875" style="218" customWidth="1"/>
    <col min="2065" max="2065" width="2.375" style="218" customWidth="1"/>
    <col min="2066" max="2066" width="2.125" style="218" customWidth="1"/>
    <col min="2067" max="2067" width="2.5" style="218" customWidth="1"/>
    <col min="2068" max="2068" width="2.25" style="218" customWidth="1"/>
    <col min="2069" max="2069" width="2.125" style="218" customWidth="1"/>
    <col min="2070" max="2070" width="2.25" style="218" customWidth="1"/>
    <col min="2071" max="2071" width="2.5" style="218" customWidth="1"/>
    <col min="2072" max="2072" width="3.625" style="218" customWidth="1"/>
    <col min="2073" max="2073" width="2.25" style="218" customWidth="1"/>
    <col min="2074" max="2074" width="2.125" style="218" customWidth="1"/>
    <col min="2075" max="2075" width="2.25" style="218" customWidth="1"/>
    <col min="2076" max="2076" width="2.125" style="218" customWidth="1"/>
    <col min="2077" max="2077" width="2.375" style="218" customWidth="1"/>
    <col min="2078" max="2078" width="2.125" style="218" customWidth="1"/>
    <col min="2079" max="2079" width="3.125" style="218" customWidth="1"/>
    <col min="2080" max="2080" width="2.375" style="218" customWidth="1"/>
    <col min="2081" max="2082" width="2.25" style="218" customWidth="1"/>
    <col min="2083" max="2084" width="2.5" style="218" customWidth="1"/>
    <col min="2085" max="2085" width="2.25" style="218" customWidth="1"/>
    <col min="2086" max="2086" width="3.125" style="218" customWidth="1"/>
    <col min="2087" max="2087" width="2.375" style="218" customWidth="1"/>
    <col min="2088" max="2088" width="2.5" style="218" customWidth="1"/>
    <col min="2089" max="2089" width="2.125" style="218" customWidth="1"/>
    <col min="2090" max="2090" width="2.875" style="218" customWidth="1"/>
    <col min="2091" max="2091" width="2.625" style="218" customWidth="1"/>
    <col min="2092" max="2092" width="2.75" style="218" customWidth="1"/>
    <col min="2093" max="2093" width="2.5" style="218" customWidth="1"/>
    <col min="2094" max="2094" width="2.75" style="218" customWidth="1"/>
    <col min="2095" max="2095" width="2.375" style="218" customWidth="1"/>
    <col min="2096" max="2096" width="3" style="218" customWidth="1"/>
    <col min="2097" max="2097" width="2.75" style="218" customWidth="1"/>
    <col min="2098" max="2101" width="2.375" style="218" customWidth="1"/>
    <col min="2102" max="2304" width="9" style="218"/>
    <col min="2305" max="2305" width="2.125" style="218" customWidth="1"/>
    <col min="2306" max="2306" width="1.875" style="218" customWidth="1"/>
    <col min="2307" max="2307" width="2.25" style="218" customWidth="1"/>
    <col min="2308" max="2308" width="2.5" style="218" customWidth="1"/>
    <col min="2309" max="2309" width="3.625" style="218" customWidth="1"/>
    <col min="2310" max="2310" width="2.125" style="218" customWidth="1"/>
    <col min="2311" max="2311" width="2.25" style="218" customWidth="1"/>
    <col min="2312" max="2313" width="2.125" style="218" customWidth="1"/>
    <col min="2314" max="2314" width="2.25" style="218" customWidth="1"/>
    <col min="2315" max="2315" width="2.625" style="218" customWidth="1"/>
    <col min="2316" max="2316" width="2.125" style="218" customWidth="1"/>
    <col min="2317" max="2317" width="2.5" style="218" customWidth="1"/>
    <col min="2318" max="2318" width="2.375" style="218" customWidth="1"/>
    <col min="2319" max="2319" width="2.25" style="218" customWidth="1"/>
    <col min="2320" max="2320" width="3.875" style="218" customWidth="1"/>
    <col min="2321" max="2321" width="2.375" style="218" customWidth="1"/>
    <col min="2322" max="2322" width="2.125" style="218" customWidth="1"/>
    <col min="2323" max="2323" width="2.5" style="218" customWidth="1"/>
    <col min="2324" max="2324" width="2.25" style="218" customWidth="1"/>
    <col min="2325" max="2325" width="2.125" style="218" customWidth="1"/>
    <col min="2326" max="2326" width="2.25" style="218" customWidth="1"/>
    <col min="2327" max="2327" width="2.5" style="218" customWidth="1"/>
    <col min="2328" max="2328" width="3.625" style="218" customWidth="1"/>
    <col min="2329" max="2329" width="2.25" style="218" customWidth="1"/>
    <col min="2330" max="2330" width="2.125" style="218" customWidth="1"/>
    <col min="2331" max="2331" width="2.25" style="218" customWidth="1"/>
    <col min="2332" max="2332" width="2.125" style="218" customWidth="1"/>
    <col min="2333" max="2333" width="2.375" style="218" customWidth="1"/>
    <col min="2334" max="2334" width="2.125" style="218" customWidth="1"/>
    <col min="2335" max="2335" width="3.125" style="218" customWidth="1"/>
    <col min="2336" max="2336" width="2.375" style="218" customWidth="1"/>
    <col min="2337" max="2338" width="2.25" style="218" customWidth="1"/>
    <col min="2339" max="2340" width="2.5" style="218" customWidth="1"/>
    <col min="2341" max="2341" width="2.25" style="218" customWidth="1"/>
    <col min="2342" max="2342" width="3.125" style="218" customWidth="1"/>
    <col min="2343" max="2343" width="2.375" style="218" customWidth="1"/>
    <col min="2344" max="2344" width="2.5" style="218" customWidth="1"/>
    <col min="2345" max="2345" width="2.125" style="218" customWidth="1"/>
    <col min="2346" max="2346" width="2.875" style="218" customWidth="1"/>
    <col min="2347" max="2347" width="2.625" style="218" customWidth="1"/>
    <col min="2348" max="2348" width="2.75" style="218" customWidth="1"/>
    <col min="2349" max="2349" width="2.5" style="218" customWidth="1"/>
    <col min="2350" max="2350" width="2.75" style="218" customWidth="1"/>
    <col min="2351" max="2351" width="2.375" style="218" customWidth="1"/>
    <col min="2352" max="2352" width="3" style="218" customWidth="1"/>
    <col min="2353" max="2353" width="2.75" style="218" customWidth="1"/>
    <col min="2354" max="2357" width="2.375" style="218" customWidth="1"/>
    <col min="2358" max="2560" width="9" style="218"/>
    <col min="2561" max="2561" width="2.125" style="218" customWidth="1"/>
    <col min="2562" max="2562" width="1.875" style="218" customWidth="1"/>
    <col min="2563" max="2563" width="2.25" style="218" customWidth="1"/>
    <col min="2564" max="2564" width="2.5" style="218" customWidth="1"/>
    <col min="2565" max="2565" width="3.625" style="218" customWidth="1"/>
    <col min="2566" max="2566" width="2.125" style="218" customWidth="1"/>
    <col min="2567" max="2567" width="2.25" style="218" customWidth="1"/>
    <col min="2568" max="2569" width="2.125" style="218" customWidth="1"/>
    <col min="2570" max="2570" width="2.25" style="218" customWidth="1"/>
    <col min="2571" max="2571" width="2.625" style="218" customWidth="1"/>
    <col min="2572" max="2572" width="2.125" style="218" customWidth="1"/>
    <col min="2573" max="2573" width="2.5" style="218" customWidth="1"/>
    <col min="2574" max="2574" width="2.375" style="218" customWidth="1"/>
    <col min="2575" max="2575" width="2.25" style="218" customWidth="1"/>
    <col min="2576" max="2576" width="3.875" style="218" customWidth="1"/>
    <col min="2577" max="2577" width="2.375" style="218" customWidth="1"/>
    <col min="2578" max="2578" width="2.125" style="218" customWidth="1"/>
    <col min="2579" max="2579" width="2.5" style="218" customWidth="1"/>
    <col min="2580" max="2580" width="2.25" style="218" customWidth="1"/>
    <col min="2581" max="2581" width="2.125" style="218" customWidth="1"/>
    <col min="2582" max="2582" width="2.25" style="218" customWidth="1"/>
    <col min="2583" max="2583" width="2.5" style="218" customWidth="1"/>
    <col min="2584" max="2584" width="3.625" style="218" customWidth="1"/>
    <col min="2585" max="2585" width="2.25" style="218" customWidth="1"/>
    <col min="2586" max="2586" width="2.125" style="218" customWidth="1"/>
    <col min="2587" max="2587" width="2.25" style="218" customWidth="1"/>
    <col min="2588" max="2588" width="2.125" style="218" customWidth="1"/>
    <col min="2589" max="2589" width="2.375" style="218" customWidth="1"/>
    <col min="2590" max="2590" width="2.125" style="218" customWidth="1"/>
    <col min="2591" max="2591" width="3.125" style="218" customWidth="1"/>
    <col min="2592" max="2592" width="2.375" style="218" customWidth="1"/>
    <col min="2593" max="2594" width="2.25" style="218" customWidth="1"/>
    <col min="2595" max="2596" width="2.5" style="218" customWidth="1"/>
    <col min="2597" max="2597" width="2.25" style="218" customWidth="1"/>
    <col min="2598" max="2598" width="3.125" style="218" customWidth="1"/>
    <col min="2599" max="2599" width="2.375" style="218" customWidth="1"/>
    <col min="2600" max="2600" width="2.5" style="218" customWidth="1"/>
    <col min="2601" max="2601" width="2.125" style="218" customWidth="1"/>
    <col min="2602" max="2602" width="2.875" style="218" customWidth="1"/>
    <col min="2603" max="2603" width="2.625" style="218" customWidth="1"/>
    <col min="2604" max="2604" width="2.75" style="218" customWidth="1"/>
    <col min="2605" max="2605" width="2.5" style="218" customWidth="1"/>
    <col min="2606" max="2606" width="2.75" style="218" customWidth="1"/>
    <col min="2607" max="2607" width="2.375" style="218" customWidth="1"/>
    <col min="2608" max="2608" width="3" style="218" customWidth="1"/>
    <col min="2609" max="2609" width="2.75" style="218" customWidth="1"/>
    <col min="2610" max="2613" width="2.375" style="218" customWidth="1"/>
    <col min="2614" max="2816" width="9" style="218"/>
    <col min="2817" max="2817" width="2.125" style="218" customWidth="1"/>
    <col min="2818" max="2818" width="1.875" style="218" customWidth="1"/>
    <col min="2819" max="2819" width="2.25" style="218" customWidth="1"/>
    <col min="2820" max="2820" width="2.5" style="218" customWidth="1"/>
    <col min="2821" max="2821" width="3.625" style="218" customWidth="1"/>
    <col min="2822" max="2822" width="2.125" style="218" customWidth="1"/>
    <col min="2823" max="2823" width="2.25" style="218" customWidth="1"/>
    <col min="2824" max="2825" width="2.125" style="218" customWidth="1"/>
    <col min="2826" max="2826" width="2.25" style="218" customWidth="1"/>
    <col min="2827" max="2827" width="2.625" style="218" customWidth="1"/>
    <col min="2828" max="2828" width="2.125" style="218" customWidth="1"/>
    <col min="2829" max="2829" width="2.5" style="218" customWidth="1"/>
    <col min="2830" max="2830" width="2.375" style="218" customWidth="1"/>
    <col min="2831" max="2831" width="2.25" style="218" customWidth="1"/>
    <col min="2832" max="2832" width="3.875" style="218" customWidth="1"/>
    <col min="2833" max="2833" width="2.375" style="218" customWidth="1"/>
    <col min="2834" max="2834" width="2.125" style="218" customWidth="1"/>
    <col min="2835" max="2835" width="2.5" style="218" customWidth="1"/>
    <col min="2836" max="2836" width="2.25" style="218" customWidth="1"/>
    <col min="2837" max="2837" width="2.125" style="218" customWidth="1"/>
    <col min="2838" max="2838" width="2.25" style="218" customWidth="1"/>
    <col min="2839" max="2839" width="2.5" style="218" customWidth="1"/>
    <col min="2840" max="2840" width="3.625" style="218" customWidth="1"/>
    <col min="2841" max="2841" width="2.25" style="218" customWidth="1"/>
    <col min="2842" max="2842" width="2.125" style="218" customWidth="1"/>
    <col min="2843" max="2843" width="2.25" style="218" customWidth="1"/>
    <col min="2844" max="2844" width="2.125" style="218" customWidth="1"/>
    <col min="2845" max="2845" width="2.375" style="218" customWidth="1"/>
    <col min="2846" max="2846" width="2.125" style="218" customWidth="1"/>
    <col min="2847" max="2847" width="3.125" style="218" customWidth="1"/>
    <col min="2848" max="2848" width="2.375" style="218" customWidth="1"/>
    <col min="2849" max="2850" width="2.25" style="218" customWidth="1"/>
    <col min="2851" max="2852" width="2.5" style="218" customWidth="1"/>
    <col min="2853" max="2853" width="2.25" style="218" customWidth="1"/>
    <col min="2854" max="2854" width="3.125" style="218" customWidth="1"/>
    <col min="2855" max="2855" width="2.375" style="218" customWidth="1"/>
    <col min="2856" max="2856" width="2.5" style="218" customWidth="1"/>
    <col min="2857" max="2857" width="2.125" style="218" customWidth="1"/>
    <col min="2858" max="2858" width="2.875" style="218" customWidth="1"/>
    <col min="2859" max="2859" width="2.625" style="218" customWidth="1"/>
    <col min="2860" max="2860" width="2.75" style="218" customWidth="1"/>
    <col min="2861" max="2861" width="2.5" style="218" customWidth="1"/>
    <col min="2862" max="2862" width="2.75" style="218" customWidth="1"/>
    <col min="2863" max="2863" width="2.375" style="218" customWidth="1"/>
    <col min="2864" max="2864" width="3" style="218" customWidth="1"/>
    <col min="2865" max="2865" width="2.75" style="218" customWidth="1"/>
    <col min="2866" max="2869" width="2.375" style="218" customWidth="1"/>
    <col min="2870" max="3072" width="9" style="218"/>
    <col min="3073" max="3073" width="2.125" style="218" customWidth="1"/>
    <col min="3074" max="3074" width="1.875" style="218" customWidth="1"/>
    <col min="3075" max="3075" width="2.25" style="218" customWidth="1"/>
    <col min="3076" max="3076" width="2.5" style="218" customWidth="1"/>
    <col min="3077" max="3077" width="3.625" style="218" customWidth="1"/>
    <col min="3078" max="3078" width="2.125" style="218" customWidth="1"/>
    <col min="3079" max="3079" width="2.25" style="218" customWidth="1"/>
    <col min="3080" max="3081" width="2.125" style="218" customWidth="1"/>
    <col min="3082" max="3082" width="2.25" style="218" customWidth="1"/>
    <col min="3083" max="3083" width="2.625" style="218" customWidth="1"/>
    <col min="3084" max="3084" width="2.125" style="218" customWidth="1"/>
    <col min="3085" max="3085" width="2.5" style="218" customWidth="1"/>
    <col min="3086" max="3086" width="2.375" style="218" customWidth="1"/>
    <col min="3087" max="3087" width="2.25" style="218" customWidth="1"/>
    <col min="3088" max="3088" width="3.875" style="218" customWidth="1"/>
    <col min="3089" max="3089" width="2.375" style="218" customWidth="1"/>
    <col min="3090" max="3090" width="2.125" style="218" customWidth="1"/>
    <col min="3091" max="3091" width="2.5" style="218" customWidth="1"/>
    <col min="3092" max="3092" width="2.25" style="218" customWidth="1"/>
    <col min="3093" max="3093" width="2.125" style="218" customWidth="1"/>
    <col min="3094" max="3094" width="2.25" style="218" customWidth="1"/>
    <col min="3095" max="3095" width="2.5" style="218" customWidth="1"/>
    <col min="3096" max="3096" width="3.625" style="218" customWidth="1"/>
    <col min="3097" max="3097" width="2.25" style="218" customWidth="1"/>
    <col min="3098" max="3098" width="2.125" style="218" customWidth="1"/>
    <col min="3099" max="3099" width="2.25" style="218" customWidth="1"/>
    <col min="3100" max="3100" width="2.125" style="218" customWidth="1"/>
    <col min="3101" max="3101" width="2.375" style="218" customWidth="1"/>
    <col min="3102" max="3102" width="2.125" style="218" customWidth="1"/>
    <col min="3103" max="3103" width="3.125" style="218" customWidth="1"/>
    <col min="3104" max="3104" width="2.375" style="218" customWidth="1"/>
    <col min="3105" max="3106" width="2.25" style="218" customWidth="1"/>
    <col min="3107" max="3108" width="2.5" style="218" customWidth="1"/>
    <col min="3109" max="3109" width="2.25" style="218" customWidth="1"/>
    <col min="3110" max="3110" width="3.125" style="218" customWidth="1"/>
    <col min="3111" max="3111" width="2.375" style="218" customWidth="1"/>
    <col min="3112" max="3112" width="2.5" style="218" customWidth="1"/>
    <col min="3113" max="3113" width="2.125" style="218" customWidth="1"/>
    <col min="3114" max="3114" width="2.875" style="218" customWidth="1"/>
    <col min="3115" max="3115" width="2.625" style="218" customWidth="1"/>
    <col min="3116" max="3116" width="2.75" style="218" customWidth="1"/>
    <col min="3117" max="3117" width="2.5" style="218" customWidth="1"/>
    <col min="3118" max="3118" width="2.75" style="218" customWidth="1"/>
    <col min="3119" max="3119" width="2.375" style="218" customWidth="1"/>
    <col min="3120" max="3120" width="3" style="218" customWidth="1"/>
    <col min="3121" max="3121" width="2.75" style="218" customWidth="1"/>
    <col min="3122" max="3125" width="2.375" style="218" customWidth="1"/>
    <col min="3126" max="3328" width="9" style="218"/>
    <col min="3329" max="3329" width="2.125" style="218" customWidth="1"/>
    <col min="3330" max="3330" width="1.875" style="218" customWidth="1"/>
    <col min="3331" max="3331" width="2.25" style="218" customWidth="1"/>
    <col min="3332" max="3332" width="2.5" style="218" customWidth="1"/>
    <col min="3333" max="3333" width="3.625" style="218" customWidth="1"/>
    <col min="3334" max="3334" width="2.125" style="218" customWidth="1"/>
    <col min="3335" max="3335" width="2.25" style="218" customWidth="1"/>
    <col min="3336" max="3337" width="2.125" style="218" customWidth="1"/>
    <col min="3338" max="3338" width="2.25" style="218" customWidth="1"/>
    <col min="3339" max="3339" width="2.625" style="218" customWidth="1"/>
    <col min="3340" max="3340" width="2.125" style="218" customWidth="1"/>
    <col min="3341" max="3341" width="2.5" style="218" customWidth="1"/>
    <col min="3342" max="3342" width="2.375" style="218" customWidth="1"/>
    <col min="3343" max="3343" width="2.25" style="218" customWidth="1"/>
    <col min="3344" max="3344" width="3.875" style="218" customWidth="1"/>
    <col min="3345" max="3345" width="2.375" style="218" customWidth="1"/>
    <col min="3346" max="3346" width="2.125" style="218" customWidth="1"/>
    <col min="3347" max="3347" width="2.5" style="218" customWidth="1"/>
    <col min="3348" max="3348" width="2.25" style="218" customWidth="1"/>
    <col min="3349" max="3349" width="2.125" style="218" customWidth="1"/>
    <col min="3350" max="3350" width="2.25" style="218" customWidth="1"/>
    <col min="3351" max="3351" width="2.5" style="218" customWidth="1"/>
    <col min="3352" max="3352" width="3.625" style="218" customWidth="1"/>
    <col min="3353" max="3353" width="2.25" style="218" customWidth="1"/>
    <col min="3354" max="3354" width="2.125" style="218" customWidth="1"/>
    <col min="3355" max="3355" width="2.25" style="218" customWidth="1"/>
    <col min="3356" max="3356" width="2.125" style="218" customWidth="1"/>
    <col min="3357" max="3357" width="2.375" style="218" customWidth="1"/>
    <col min="3358" max="3358" width="2.125" style="218" customWidth="1"/>
    <col min="3359" max="3359" width="3.125" style="218" customWidth="1"/>
    <col min="3360" max="3360" width="2.375" style="218" customWidth="1"/>
    <col min="3361" max="3362" width="2.25" style="218" customWidth="1"/>
    <col min="3363" max="3364" width="2.5" style="218" customWidth="1"/>
    <col min="3365" max="3365" width="2.25" style="218" customWidth="1"/>
    <col min="3366" max="3366" width="3.125" style="218" customWidth="1"/>
    <col min="3367" max="3367" width="2.375" style="218" customWidth="1"/>
    <col min="3368" max="3368" width="2.5" style="218" customWidth="1"/>
    <col min="3369" max="3369" width="2.125" style="218" customWidth="1"/>
    <col min="3370" max="3370" width="2.875" style="218" customWidth="1"/>
    <col min="3371" max="3371" width="2.625" style="218" customWidth="1"/>
    <col min="3372" max="3372" width="2.75" style="218" customWidth="1"/>
    <col min="3373" max="3373" width="2.5" style="218" customWidth="1"/>
    <col min="3374" max="3374" width="2.75" style="218" customWidth="1"/>
    <col min="3375" max="3375" width="2.375" style="218" customWidth="1"/>
    <col min="3376" max="3376" width="3" style="218" customWidth="1"/>
    <col min="3377" max="3377" width="2.75" style="218" customWidth="1"/>
    <col min="3378" max="3381" width="2.375" style="218" customWidth="1"/>
    <col min="3382" max="3584" width="9" style="218"/>
    <col min="3585" max="3585" width="2.125" style="218" customWidth="1"/>
    <col min="3586" max="3586" width="1.875" style="218" customWidth="1"/>
    <col min="3587" max="3587" width="2.25" style="218" customWidth="1"/>
    <col min="3588" max="3588" width="2.5" style="218" customWidth="1"/>
    <col min="3589" max="3589" width="3.625" style="218" customWidth="1"/>
    <col min="3590" max="3590" width="2.125" style="218" customWidth="1"/>
    <col min="3591" max="3591" width="2.25" style="218" customWidth="1"/>
    <col min="3592" max="3593" width="2.125" style="218" customWidth="1"/>
    <col min="3594" max="3594" width="2.25" style="218" customWidth="1"/>
    <col min="3595" max="3595" width="2.625" style="218" customWidth="1"/>
    <col min="3596" max="3596" width="2.125" style="218" customWidth="1"/>
    <col min="3597" max="3597" width="2.5" style="218" customWidth="1"/>
    <col min="3598" max="3598" width="2.375" style="218" customWidth="1"/>
    <col min="3599" max="3599" width="2.25" style="218" customWidth="1"/>
    <col min="3600" max="3600" width="3.875" style="218" customWidth="1"/>
    <col min="3601" max="3601" width="2.375" style="218" customWidth="1"/>
    <col min="3602" max="3602" width="2.125" style="218" customWidth="1"/>
    <col min="3603" max="3603" width="2.5" style="218" customWidth="1"/>
    <col min="3604" max="3604" width="2.25" style="218" customWidth="1"/>
    <col min="3605" max="3605" width="2.125" style="218" customWidth="1"/>
    <col min="3606" max="3606" width="2.25" style="218" customWidth="1"/>
    <col min="3607" max="3607" width="2.5" style="218" customWidth="1"/>
    <col min="3608" max="3608" width="3.625" style="218" customWidth="1"/>
    <col min="3609" max="3609" width="2.25" style="218" customWidth="1"/>
    <col min="3610" max="3610" width="2.125" style="218" customWidth="1"/>
    <col min="3611" max="3611" width="2.25" style="218" customWidth="1"/>
    <col min="3612" max="3612" width="2.125" style="218" customWidth="1"/>
    <col min="3613" max="3613" width="2.375" style="218" customWidth="1"/>
    <col min="3614" max="3614" width="2.125" style="218" customWidth="1"/>
    <col min="3615" max="3615" width="3.125" style="218" customWidth="1"/>
    <col min="3616" max="3616" width="2.375" style="218" customWidth="1"/>
    <col min="3617" max="3618" width="2.25" style="218" customWidth="1"/>
    <col min="3619" max="3620" width="2.5" style="218" customWidth="1"/>
    <col min="3621" max="3621" width="2.25" style="218" customWidth="1"/>
    <col min="3622" max="3622" width="3.125" style="218" customWidth="1"/>
    <col min="3623" max="3623" width="2.375" style="218" customWidth="1"/>
    <col min="3624" max="3624" width="2.5" style="218" customWidth="1"/>
    <col min="3625" max="3625" width="2.125" style="218" customWidth="1"/>
    <col min="3626" max="3626" width="2.875" style="218" customWidth="1"/>
    <col min="3627" max="3627" width="2.625" style="218" customWidth="1"/>
    <col min="3628" max="3628" width="2.75" style="218" customWidth="1"/>
    <col min="3629" max="3629" width="2.5" style="218" customWidth="1"/>
    <col min="3630" max="3630" width="2.75" style="218" customWidth="1"/>
    <col min="3631" max="3631" width="2.375" style="218" customWidth="1"/>
    <col min="3632" max="3632" width="3" style="218" customWidth="1"/>
    <col min="3633" max="3633" width="2.75" style="218" customWidth="1"/>
    <col min="3634" max="3637" width="2.375" style="218" customWidth="1"/>
    <col min="3638" max="3840" width="9" style="218"/>
    <col min="3841" max="3841" width="2.125" style="218" customWidth="1"/>
    <col min="3842" max="3842" width="1.875" style="218" customWidth="1"/>
    <col min="3843" max="3843" width="2.25" style="218" customWidth="1"/>
    <col min="3844" max="3844" width="2.5" style="218" customWidth="1"/>
    <col min="3845" max="3845" width="3.625" style="218" customWidth="1"/>
    <col min="3846" max="3846" width="2.125" style="218" customWidth="1"/>
    <col min="3847" max="3847" width="2.25" style="218" customWidth="1"/>
    <col min="3848" max="3849" width="2.125" style="218" customWidth="1"/>
    <col min="3850" max="3850" width="2.25" style="218" customWidth="1"/>
    <col min="3851" max="3851" width="2.625" style="218" customWidth="1"/>
    <col min="3852" max="3852" width="2.125" style="218" customWidth="1"/>
    <col min="3853" max="3853" width="2.5" style="218" customWidth="1"/>
    <col min="3854" max="3854" width="2.375" style="218" customWidth="1"/>
    <col min="3855" max="3855" width="2.25" style="218" customWidth="1"/>
    <col min="3856" max="3856" width="3.875" style="218" customWidth="1"/>
    <col min="3857" max="3857" width="2.375" style="218" customWidth="1"/>
    <col min="3858" max="3858" width="2.125" style="218" customWidth="1"/>
    <col min="3859" max="3859" width="2.5" style="218" customWidth="1"/>
    <col min="3860" max="3860" width="2.25" style="218" customWidth="1"/>
    <col min="3861" max="3861" width="2.125" style="218" customWidth="1"/>
    <col min="3862" max="3862" width="2.25" style="218" customWidth="1"/>
    <col min="3863" max="3863" width="2.5" style="218" customWidth="1"/>
    <col min="3864" max="3864" width="3.625" style="218" customWidth="1"/>
    <col min="3865" max="3865" width="2.25" style="218" customWidth="1"/>
    <col min="3866" max="3866" width="2.125" style="218" customWidth="1"/>
    <col min="3867" max="3867" width="2.25" style="218" customWidth="1"/>
    <col min="3868" max="3868" width="2.125" style="218" customWidth="1"/>
    <col min="3869" max="3869" width="2.375" style="218" customWidth="1"/>
    <col min="3870" max="3870" width="2.125" style="218" customWidth="1"/>
    <col min="3871" max="3871" width="3.125" style="218" customWidth="1"/>
    <col min="3872" max="3872" width="2.375" style="218" customWidth="1"/>
    <col min="3873" max="3874" width="2.25" style="218" customWidth="1"/>
    <col min="3875" max="3876" width="2.5" style="218" customWidth="1"/>
    <col min="3877" max="3877" width="2.25" style="218" customWidth="1"/>
    <col min="3878" max="3878" width="3.125" style="218" customWidth="1"/>
    <col min="3879" max="3879" width="2.375" style="218" customWidth="1"/>
    <col min="3880" max="3880" width="2.5" style="218" customWidth="1"/>
    <col min="3881" max="3881" width="2.125" style="218" customWidth="1"/>
    <col min="3882" max="3882" width="2.875" style="218" customWidth="1"/>
    <col min="3883" max="3883" width="2.625" style="218" customWidth="1"/>
    <col min="3884" max="3884" width="2.75" style="218" customWidth="1"/>
    <col min="3885" max="3885" width="2.5" style="218" customWidth="1"/>
    <col min="3886" max="3886" width="2.75" style="218" customWidth="1"/>
    <col min="3887" max="3887" width="2.375" style="218" customWidth="1"/>
    <col min="3888" max="3888" width="3" style="218" customWidth="1"/>
    <col min="3889" max="3889" width="2.75" style="218" customWidth="1"/>
    <col min="3890" max="3893" width="2.375" style="218" customWidth="1"/>
    <col min="3894" max="4096" width="9" style="218"/>
    <col min="4097" max="4097" width="2.125" style="218" customWidth="1"/>
    <col min="4098" max="4098" width="1.875" style="218" customWidth="1"/>
    <col min="4099" max="4099" width="2.25" style="218" customWidth="1"/>
    <col min="4100" max="4100" width="2.5" style="218" customWidth="1"/>
    <col min="4101" max="4101" width="3.625" style="218" customWidth="1"/>
    <col min="4102" max="4102" width="2.125" style="218" customWidth="1"/>
    <col min="4103" max="4103" width="2.25" style="218" customWidth="1"/>
    <col min="4104" max="4105" width="2.125" style="218" customWidth="1"/>
    <col min="4106" max="4106" width="2.25" style="218" customWidth="1"/>
    <col min="4107" max="4107" width="2.625" style="218" customWidth="1"/>
    <col min="4108" max="4108" width="2.125" style="218" customWidth="1"/>
    <col min="4109" max="4109" width="2.5" style="218" customWidth="1"/>
    <col min="4110" max="4110" width="2.375" style="218" customWidth="1"/>
    <col min="4111" max="4111" width="2.25" style="218" customWidth="1"/>
    <col min="4112" max="4112" width="3.875" style="218" customWidth="1"/>
    <col min="4113" max="4113" width="2.375" style="218" customWidth="1"/>
    <col min="4114" max="4114" width="2.125" style="218" customWidth="1"/>
    <col min="4115" max="4115" width="2.5" style="218" customWidth="1"/>
    <col min="4116" max="4116" width="2.25" style="218" customWidth="1"/>
    <col min="4117" max="4117" width="2.125" style="218" customWidth="1"/>
    <col min="4118" max="4118" width="2.25" style="218" customWidth="1"/>
    <col min="4119" max="4119" width="2.5" style="218" customWidth="1"/>
    <col min="4120" max="4120" width="3.625" style="218" customWidth="1"/>
    <col min="4121" max="4121" width="2.25" style="218" customWidth="1"/>
    <col min="4122" max="4122" width="2.125" style="218" customWidth="1"/>
    <col min="4123" max="4123" width="2.25" style="218" customWidth="1"/>
    <col min="4124" max="4124" width="2.125" style="218" customWidth="1"/>
    <col min="4125" max="4125" width="2.375" style="218" customWidth="1"/>
    <col min="4126" max="4126" width="2.125" style="218" customWidth="1"/>
    <col min="4127" max="4127" width="3.125" style="218" customWidth="1"/>
    <col min="4128" max="4128" width="2.375" style="218" customWidth="1"/>
    <col min="4129" max="4130" width="2.25" style="218" customWidth="1"/>
    <col min="4131" max="4132" width="2.5" style="218" customWidth="1"/>
    <col min="4133" max="4133" width="2.25" style="218" customWidth="1"/>
    <col min="4134" max="4134" width="3.125" style="218" customWidth="1"/>
    <col min="4135" max="4135" width="2.375" style="218" customWidth="1"/>
    <col min="4136" max="4136" width="2.5" style="218" customWidth="1"/>
    <col min="4137" max="4137" width="2.125" style="218" customWidth="1"/>
    <col min="4138" max="4138" width="2.875" style="218" customWidth="1"/>
    <col min="4139" max="4139" width="2.625" style="218" customWidth="1"/>
    <col min="4140" max="4140" width="2.75" style="218" customWidth="1"/>
    <col min="4141" max="4141" width="2.5" style="218" customWidth="1"/>
    <col min="4142" max="4142" width="2.75" style="218" customWidth="1"/>
    <col min="4143" max="4143" width="2.375" style="218" customWidth="1"/>
    <col min="4144" max="4144" width="3" style="218" customWidth="1"/>
    <col min="4145" max="4145" width="2.75" style="218" customWidth="1"/>
    <col min="4146" max="4149" width="2.375" style="218" customWidth="1"/>
    <col min="4150" max="4352" width="9" style="218"/>
    <col min="4353" max="4353" width="2.125" style="218" customWidth="1"/>
    <col min="4354" max="4354" width="1.875" style="218" customWidth="1"/>
    <col min="4355" max="4355" width="2.25" style="218" customWidth="1"/>
    <col min="4356" max="4356" width="2.5" style="218" customWidth="1"/>
    <col min="4357" max="4357" width="3.625" style="218" customWidth="1"/>
    <col min="4358" max="4358" width="2.125" style="218" customWidth="1"/>
    <col min="4359" max="4359" width="2.25" style="218" customWidth="1"/>
    <col min="4360" max="4361" width="2.125" style="218" customWidth="1"/>
    <col min="4362" max="4362" width="2.25" style="218" customWidth="1"/>
    <col min="4363" max="4363" width="2.625" style="218" customWidth="1"/>
    <col min="4364" max="4364" width="2.125" style="218" customWidth="1"/>
    <col min="4365" max="4365" width="2.5" style="218" customWidth="1"/>
    <col min="4366" max="4366" width="2.375" style="218" customWidth="1"/>
    <col min="4367" max="4367" width="2.25" style="218" customWidth="1"/>
    <col min="4368" max="4368" width="3.875" style="218" customWidth="1"/>
    <col min="4369" max="4369" width="2.375" style="218" customWidth="1"/>
    <col min="4370" max="4370" width="2.125" style="218" customWidth="1"/>
    <col min="4371" max="4371" width="2.5" style="218" customWidth="1"/>
    <col min="4372" max="4372" width="2.25" style="218" customWidth="1"/>
    <col min="4373" max="4373" width="2.125" style="218" customWidth="1"/>
    <col min="4374" max="4374" width="2.25" style="218" customWidth="1"/>
    <col min="4375" max="4375" width="2.5" style="218" customWidth="1"/>
    <col min="4376" max="4376" width="3.625" style="218" customWidth="1"/>
    <col min="4377" max="4377" width="2.25" style="218" customWidth="1"/>
    <col min="4378" max="4378" width="2.125" style="218" customWidth="1"/>
    <col min="4379" max="4379" width="2.25" style="218" customWidth="1"/>
    <col min="4380" max="4380" width="2.125" style="218" customWidth="1"/>
    <col min="4381" max="4381" width="2.375" style="218" customWidth="1"/>
    <col min="4382" max="4382" width="2.125" style="218" customWidth="1"/>
    <col min="4383" max="4383" width="3.125" style="218" customWidth="1"/>
    <col min="4384" max="4384" width="2.375" style="218" customWidth="1"/>
    <col min="4385" max="4386" width="2.25" style="218" customWidth="1"/>
    <col min="4387" max="4388" width="2.5" style="218" customWidth="1"/>
    <col min="4389" max="4389" width="2.25" style="218" customWidth="1"/>
    <col min="4390" max="4390" width="3.125" style="218" customWidth="1"/>
    <col min="4391" max="4391" width="2.375" style="218" customWidth="1"/>
    <col min="4392" max="4392" width="2.5" style="218" customWidth="1"/>
    <col min="4393" max="4393" width="2.125" style="218" customWidth="1"/>
    <col min="4394" max="4394" width="2.875" style="218" customWidth="1"/>
    <col min="4395" max="4395" width="2.625" style="218" customWidth="1"/>
    <col min="4396" max="4396" width="2.75" style="218" customWidth="1"/>
    <col min="4397" max="4397" width="2.5" style="218" customWidth="1"/>
    <col min="4398" max="4398" width="2.75" style="218" customWidth="1"/>
    <col min="4399" max="4399" width="2.375" style="218" customWidth="1"/>
    <col min="4400" max="4400" width="3" style="218" customWidth="1"/>
    <col min="4401" max="4401" width="2.75" style="218" customWidth="1"/>
    <col min="4402" max="4405" width="2.375" style="218" customWidth="1"/>
    <col min="4406" max="4608" width="9" style="218"/>
    <col min="4609" max="4609" width="2.125" style="218" customWidth="1"/>
    <col min="4610" max="4610" width="1.875" style="218" customWidth="1"/>
    <col min="4611" max="4611" width="2.25" style="218" customWidth="1"/>
    <col min="4612" max="4612" width="2.5" style="218" customWidth="1"/>
    <col min="4613" max="4613" width="3.625" style="218" customWidth="1"/>
    <col min="4614" max="4614" width="2.125" style="218" customWidth="1"/>
    <col min="4615" max="4615" width="2.25" style="218" customWidth="1"/>
    <col min="4616" max="4617" width="2.125" style="218" customWidth="1"/>
    <col min="4618" max="4618" width="2.25" style="218" customWidth="1"/>
    <col min="4619" max="4619" width="2.625" style="218" customWidth="1"/>
    <col min="4620" max="4620" width="2.125" style="218" customWidth="1"/>
    <col min="4621" max="4621" width="2.5" style="218" customWidth="1"/>
    <col min="4622" max="4622" width="2.375" style="218" customWidth="1"/>
    <col min="4623" max="4623" width="2.25" style="218" customWidth="1"/>
    <col min="4624" max="4624" width="3.875" style="218" customWidth="1"/>
    <col min="4625" max="4625" width="2.375" style="218" customWidth="1"/>
    <col min="4626" max="4626" width="2.125" style="218" customWidth="1"/>
    <col min="4627" max="4627" width="2.5" style="218" customWidth="1"/>
    <col min="4628" max="4628" width="2.25" style="218" customWidth="1"/>
    <col min="4629" max="4629" width="2.125" style="218" customWidth="1"/>
    <col min="4630" max="4630" width="2.25" style="218" customWidth="1"/>
    <col min="4631" max="4631" width="2.5" style="218" customWidth="1"/>
    <col min="4632" max="4632" width="3.625" style="218" customWidth="1"/>
    <col min="4633" max="4633" width="2.25" style="218" customWidth="1"/>
    <col min="4634" max="4634" width="2.125" style="218" customWidth="1"/>
    <col min="4635" max="4635" width="2.25" style="218" customWidth="1"/>
    <col min="4636" max="4636" width="2.125" style="218" customWidth="1"/>
    <col min="4637" max="4637" width="2.375" style="218" customWidth="1"/>
    <col min="4638" max="4638" width="2.125" style="218" customWidth="1"/>
    <col min="4639" max="4639" width="3.125" style="218" customWidth="1"/>
    <col min="4640" max="4640" width="2.375" style="218" customWidth="1"/>
    <col min="4641" max="4642" width="2.25" style="218" customWidth="1"/>
    <col min="4643" max="4644" width="2.5" style="218" customWidth="1"/>
    <col min="4645" max="4645" width="2.25" style="218" customWidth="1"/>
    <col min="4646" max="4646" width="3.125" style="218" customWidth="1"/>
    <col min="4647" max="4647" width="2.375" style="218" customWidth="1"/>
    <col min="4648" max="4648" width="2.5" style="218" customWidth="1"/>
    <col min="4649" max="4649" width="2.125" style="218" customWidth="1"/>
    <col min="4650" max="4650" width="2.875" style="218" customWidth="1"/>
    <col min="4651" max="4651" width="2.625" style="218" customWidth="1"/>
    <col min="4652" max="4652" width="2.75" style="218" customWidth="1"/>
    <col min="4653" max="4653" width="2.5" style="218" customWidth="1"/>
    <col min="4654" max="4654" width="2.75" style="218" customWidth="1"/>
    <col min="4655" max="4655" width="2.375" style="218" customWidth="1"/>
    <col min="4656" max="4656" width="3" style="218" customWidth="1"/>
    <col min="4657" max="4657" width="2.75" style="218" customWidth="1"/>
    <col min="4658" max="4661" width="2.375" style="218" customWidth="1"/>
    <col min="4662" max="4864" width="9" style="218"/>
    <col min="4865" max="4865" width="2.125" style="218" customWidth="1"/>
    <col min="4866" max="4866" width="1.875" style="218" customWidth="1"/>
    <col min="4867" max="4867" width="2.25" style="218" customWidth="1"/>
    <col min="4868" max="4868" width="2.5" style="218" customWidth="1"/>
    <col min="4869" max="4869" width="3.625" style="218" customWidth="1"/>
    <col min="4870" max="4870" width="2.125" style="218" customWidth="1"/>
    <col min="4871" max="4871" width="2.25" style="218" customWidth="1"/>
    <col min="4872" max="4873" width="2.125" style="218" customWidth="1"/>
    <col min="4874" max="4874" width="2.25" style="218" customWidth="1"/>
    <col min="4875" max="4875" width="2.625" style="218" customWidth="1"/>
    <col min="4876" max="4876" width="2.125" style="218" customWidth="1"/>
    <col min="4877" max="4877" width="2.5" style="218" customWidth="1"/>
    <col min="4878" max="4878" width="2.375" style="218" customWidth="1"/>
    <col min="4879" max="4879" width="2.25" style="218" customWidth="1"/>
    <col min="4880" max="4880" width="3.875" style="218" customWidth="1"/>
    <col min="4881" max="4881" width="2.375" style="218" customWidth="1"/>
    <col min="4882" max="4882" width="2.125" style="218" customWidth="1"/>
    <col min="4883" max="4883" width="2.5" style="218" customWidth="1"/>
    <col min="4884" max="4884" width="2.25" style="218" customWidth="1"/>
    <col min="4885" max="4885" width="2.125" style="218" customWidth="1"/>
    <col min="4886" max="4886" width="2.25" style="218" customWidth="1"/>
    <col min="4887" max="4887" width="2.5" style="218" customWidth="1"/>
    <col min="4888" max="4888" width="3.625" style="218" customWidth="1"/>
    <col min="4889" max="4889" width="2.25" style="218" customWidth="1"/>
    <col min="4890" max="4890" width="2.125" style="218" customWidth="1"/>
    <col min="4891" max="4891" width="2.25" style="218" customWidth="1"/>
    <col min="4892" max="4892" width="2.125" style="218" customWidth="1"/>
    <col min="4893" max="4893" width="2.375" style="218" customWidth="1"/>
    <col min="4894" max="4894" width="2.125" style="218" customWidth="1"/>
    <col min="4895" max="4895" width="3.125" style="218" customWidth="1"/>
    <col min="4896" max="4896" width="2.375" style="218" customWidth="1"/>
    <col min="4897" max="4898" width="2.25" style="218" customWidth="1"/>
    <col min="4899" max="4900" width="2.5" style="218" customWidth="1"/>
    <col min="4901" max="4901" width="2.25" style="218" customWidth="1"/>
    <col min="4902" max="4902" width="3.125" style="218" customWidth="1"/>
    <col min="4903" max="4903" width="2.375" style="218" customWidth="1"/>
    <col min="4904" max="4904" width="2.5" style="218" customWidth="1"/>
    <col min="4905" max="4905" width="2.125" style="218" customWidth="1"/>
    <col min="4906" max="4906" width="2.875" style="218" customWidth="1"/>
    <col min="4907" max="4907" width="2.625" style="218" customWidth="1"/>
    <col min="4908" max="4908" width="2.75" style="218" customWidth="1"/>
    <col min="4909" max="4909" width="2.5" style="218" customWidth="1"/>
    <col min="4910" max="4910" width="2.75" style="218" customWidth="1"/>
    <col min="4911" max="4911" width="2.375" style="218" customWidth="1"/>
    <col min="4912" max="4912" width="3" style="218" customWidth="1"/>
    <col min="4913" max="4913" width="2.75" style="218" customWidth="1"/>
    <col min="4914" max="4917" width="2.375" style="218" customWidth="1"/>
    <col min="4918" max="5120" width="9" style="218"/>
    <col min="5121" max="5121" width="2.125" style="218" customWidth="1"/>
    <col min="5122" max="5122" width="1.875" style="218" customWidth="1"/>
    <col min="5123" max="5123" width="2.25" style="218" customWidth="1"/>
    <col min="5124" max="5124" width="2.5" style="218" customWidth="1"/>
    <col min="5125" max="5125" width="3.625" style="218" customWidth="1"/>
    <col min="5126" max="5126" width="2.125" style="218" customWidth="1"/>
    <col min="5127" max="5127" width="2.25" style="218" customWidth="1"/>
    <col min="5128" max="5129" width="2.125" style="218" customWidth="1"/>
    <col min="5130" max="5130" width="2.25" style="218" customWidth="1"/>
    <col min="5131" max="5131" width="2.625" style="218" customWidth="1"/>
    <col min="5132" max="5132" width="2.125" style="218" customWidth="1"/>
    <col min="5133" max="5133" width="2.5" style="218" customWidth="1"/>
    <col min="5134" max="5134" width="2.375" style="218" customWidth="1"/>
    <col min="5135" max="5135" width="2.25" style="218" customWidth="1"/>
    <col min="5136" max="5136" width="3.875" style="218" customWidth="1"/>
    <col min="5137" max="5137" width="2.375" style="218" customWidth="1"/>
    <col min="5138" max="5138" width="2.125" style="218" customWidth="1"/>
    <col min="5139" max="5139" width="2.5" style="218" customWidth="1"/>
    <col min="5140" max="5140" width="2.25" style="218" customWidth="1"/>
    <col min="5141" max="5141" width="2.125" style="218" customWidth="1"/>
    <col min="5142" max="5142" width="2.25" style="218" customWidth="1"/>
    <col min="5143" max="5143" width="2.5" style="218" customWidth="1"/>
    <col min="5144" max="5144" width="3.625" style="218" customWidth="1"/>
    <col min="5145" max="5145" width="2.25" style="218" customWidth="1"/>
    <col min="5146" max="5146" width="2.125" style="218" customWidth="1"/>
    <col min="5147" max="5147" width="2.25" style="218" customWidth="1"/>
    <col min="5148" max="5148" width="2.125" style="218" customWidth="1"/>
    <col min="5149" max="5149" width="2.375" style="218" customWidth="1"/>
    <col min="5150" max="5150" width="2.125" style="218" customWidth="1"/>
    <col min="5151" max="5151" width="3.125" style="218" customWidth="1"/>
    <col min="5152" max="5152" width="2.375" style="218" customWidth="1"/>
    <col min="5153" max="5154" width="2.25" style="218" customWidth="1"/>
    <col min="5155" max="5156" width="2.5" style="218" customWidth="1"/>
    <col min="5157" max="5157" width="2.25" style="218" customWidth="1"/>
    <col min="5158" max="5158" width="3.125" style="218" customWidth="1"/>
    <col min="5159" max="5159" width="2.375" style="218" customWidth="1"/>
    <col min="5160" max="5160" width="2.5" style="218" customWidth="1"/>
    <col min="5161" max="5161" width="2.125" style="218" customWidth="1"/>
    <col min="5162" max="5162" width="2.875" style="218" customWidth="1"/>
    <col min="5163" max="5163" width="2.625" style="218" customWidth="1"/>
    <col min="5164" max="5164" width="2.75" style="218" customWidth="1"/>
    <col min="5165" max="5165" width="2.5" style="218" customWidth="1"/>
    <col min="5166" max="5166" width="2.75" style="218" customWidth="1"/>
    <col min="5167" max="5167" width="2.375" style="218" customWidth="1"/>
    <col min="5168" max="5168" width="3" style="218" customWidth="1"/>
    <col min="5169" max="5169" width="2.75" style="218" customWidth="1"/>
    <col min="5170" max="5173" width="2.375" style="218" customWidth="1"/>
    <col min="5174" max="5376" width="9" style="218"/>
    <col min="5377" max="5377" width="2.125" style="218" customWidth="1"/>
    <col min="5378" max="5378" width="1.875" style="218" customWidth="1"/>
    <col min="5379" max="5379" width="2.25" style="218" customWidth="1"/>
    <col min="5380" max="5380" width="2.5" style="218" customWidth="1"/>
    <col min="5381" max="5381" width="3.625" style="218" customWidth="1"/>
    <col min="5382" max="5382" width="2.125" style="218" customWidth="1"/>
    <col min="5383" max="5383" width="2.25" style="218" customWidth="1"/>
    <col min="5384" max="5385" width="2.125" style="218" customWidth="1"/>
    <col min="5386" max="5386" width="2.25" style="218" customWidth="1"/>
    <col min="5387" max="5387" width="2.625" style="218" customWidth="1"/>
    <col min="5388" max="5388" width="2.125" style="218" customWidth="1"/>
    <col min="5389" max="5389" width="2.5" style="218" customWidth="1"/>
    <col min="5390" max="5390" width="2.375" style="218" customWidth="1"/>
    <col min="5391" max="5391" width="2.25" style="218" customWidth="1"/>
    <col min="5392" max="5392" width="3.875" style="218" customWidth="1"/>
    <col min="5393" max="5393" width="2.375" style="218" customWidth="1"/>
    <col min="5394" max="5394" width="2.125" style="218" customWidth="1"/>
    <col min="5395" max="5395" width="2.5" style="218" customWidth="1"/>
    <col min="5396" max="5396" width="2.25" style="218" customWidth="1"/>
    <col min="5397" max="5397" width="2.125" style="218" customWidth="1"/>
    <col min="5398" max="5398" width="2.25" style="218" customWidth="1"/>
    <col min="5399" max="5399" width="2.5" style="218" customWidth="1"/>
    <col min="5400" max="5400" width="3.625" style="218" customWidth="1"/>
    <col min="5401" max="5401" width="2.25" style="218" customWidth="1"/>
    <col min="5402" max="5402" width="2.125" style="218" customWidth="1"/>
    <col min="5403" max="5403" width="2.25" style="218" customWidth="1"/>
    <col min="5404" max="5404" width="2.125" style="218" customWidth="1"/>
    <col min="5405" max="5405" width="2.375" style="218" customWidth="1"/>
    <col min="5406" max="5406" width="2.125" style="218" customWidth="1"/>
    <col min="5407" max="5407" width="3.125" style="218" customWidth="1"/>
    <col min="5408" max="5408" width="2.375" style="218" customWidth="1"/>
    <col min="5409" max="5410" width="2.25" style="218" customWidth="1"/>
    <col min="5411" max="5412" width="2.5" style="218" customWidth="1"/>
    <col min="5413" max="5413" width="2.25" style="218" customWidth="1"/>
    <col min="5414" max="5414" width="3.125" style="218" customWidth="1"/>
    <col min="5415" max="5415" width="2.375" style="218" customWidth="1"/>
    <col min="5416" max="5416" width="2.5" style="218" customWidth="1"/>
    <col min="5417" max="5417" width="2.125" style="218" customWidth="1"/>
    <col min="5418" max="5418" width="2.875" style="218" customWidth="1"/>
    <col min="5419" max="5419" width="2.625" style="218" customWidth="1"/>
    <col min="5420" max="5420" width="2.75" style="218" customWidth="1"/>
    <col min="5421" max="5421" width="2.5" style="218" customWidth="1"/>
    <col min="5422" max="5422" width="2.75" style="218" customWidth="1"/>
    <col min="5423" max="5423" width="2.375" style="218" customWidth="1"/>
    <col min="5424" max="5424" width="3" style="218" customWidth="1"/>
    <col min="5425" max="5425" width="2.75" style="218" customWidth="1"/>
    <col min="5426" max="5429" width="2.375" style="218" customWidth="1"/>
    <col min="5430" max="5632" width="9" style="218"/>
    <col min="5633" max="5633" width="2.125" style="218" customWidth="1"/>
    <col min="5634" max="5634" width="1.875" style="218" customWidth="1"/>
    <col min="5635" max="5635" width="2.25" style="218" customWidth="1"/>
    <col min="5636" max="5636" width="2.5" style="218" customWidth="1"/>
    <col min="5637" max="5637" width="3.625" style="218" customWidth="1"/>
    <col min="5638" max="5638" width="2.125" style="218" customWidth="1"/>
    <col min="5639" max="5639" width="2.25" style="218" customWidth="1"/>
    <col min="5640" max="5641" width="2.125" style="218" customWidth="1"/>
    <col min="5642" max="5642" width="2.25" style="218" customWidth="1"/>
    <col min="5643" max="5643" width="2.625" style="218" customWidth="1"/>
    <col min="5644" max="5644" width="2.125" style="218" customWidth="1"/>
    <col min="5645" max="5645" width="2.5" style="218" customWidth="1"/>
    <col min="5646" max="5646" width="2.375" style="218" customWidth="1"/>
    <col min="5647" max="5647" width="2.25" style="218" customWidth="1"/>
    <col min="5648" max="5648" width="3.875" style="218" customWidth="1"/>
    <col min="5649" max="5649" width="2.375" style="218" customWidth="1"/>
    <col min="5650" max="5650" width="2.125" style="218" customWidth="1"/>
    <col min="5651" max="5651" width="2.5" style="218" customWidth="1"/>
    <col min="5652" max="5652" width="2.25" style="218" customWidth="1"/>
    <col min="5653" max="5653" width="2.125" style="218" customWidth="1"/>
    <col min="5654" max="5654" width="2.25" style="218" customWidth="1"/>
    <col min="5655" max="5655" width="2.5" style="218" customWidth="1"/>
    <col min="5656" max="5656" width="3.625" style="218" customWidth="1"/>
    <col min="5657" max="5657" width="2.25" style="218" customWidth="1"/>
    <col min="5658" max="5658" width="2.125" style="218" customWidth="1"/>
    <col min="5659" max="5659" width="2.25" style="218" customWidth="1"/>
    <col min="5660" max="5660" width="2.125" style="218" customWidth="1"/>
    <col min="5661" max="5661" width="2.375" style="218" customWidth="1"/>
    <col min="5662" max="5662" width="2.125" style="218" customWidth="1"/>
    <col min="5663" max="5663" width="3.125" style="218" customWidth="1"/>
    <col min="5664" max="5664" width="2.375" style="218" customWidth="1"/>
    <col min="5665" max="5666" width="2.25" style="218" customWidth="1"/>
    <col min="5667" max="5668" width="2.5" style="218" customWidth="1"/>
    <col min="5669" max="5669" width="2.25" style="218" customWidth="1"/>
    <col min="5670" max="5670" width="3.125" style="218" customWidth="1"/>
    <col min="5671" max="5671" width="2.375" style="218" customWidth="1"/>
    <col min="5672" max="5672" width="2.5" style="218" customWidth="1"/>
    <col min="5673" max="5673" width="2.125" style="218" customWidth="1"/>
    <col min="5674" max="5674" width="2.875" style="218" customWidth="1"/>
    <col min="5675" max="5675" width="2.625" style="218" customWidth="1"/>
    <col min="5676" max="5676" width="2.75" style="218" customWidth="1"/>
    <col min="5677" max="5677" width="2.5" style="218" customWidth="1"/>
    <col min="5678" max="5678" width="2.75" style="218" customWidth="1"/>
    <col min="5679" max="5679" width="2.375" style="218" customWidth="1"/>
    <col min="5680" max="5680" width="3" style="218" customWidth="1"/>
    <col min="5681" max="5681" width="2.75" style="218" customWidth="1"/>
    <col min="5682" max="5685" width="2.375" style="218" customWidth="1"/>
    <col min="5686" max="5888" width="9" style="218"/>
    <col min="5889" max="5889" width="2.125" style="218" customWidth="1"/>
    <col min="5890" max="5890" width="1.875" style="218" customWidth="1"/>
    <col min="5891" max="5891" width="2.25" style="218" customWidth="1"/>
    <col min="5892" max="5892" width="2.5" style="218" customWidth="1"/>
    <col min="5893" max="5893" width="3.625" style="218" customWidth="1"/>
    <col min="5894" max="5894" width="2.125" style="218" customWidth="1"/>
    <col min="5895" max="5895" width="2.25" style="218" customWidth="1"/>
    <col min="5896" max="5897" width="2.125" style="218" customWidth="1"/>
    <col min="5898" max="5898" width="2.25" style="218" customWidth="1"/>
    <col min="5899" max="5899" width="2.625" style="218" customWidth="1"/>
    <col min="5900" max="5900" width="2.125" style="218" customWidth="1"/>
    <col min="5901" max="5901" width="2.5" style="218" customWidth="1"/>
    <col min="5902" max="5902" width="2.375" style="218" customWidth="1"/>
    <col min="5903" max="5903" width="2.25" style="218" customWidth="1"/>
    <col min="5904" max="5904" width="3.875" style="218" customWidth="1"/>
    <col min="5905" max="5905" width="2.375" style="218" customWidth="1"/>
    <col min="5906" max="5906" width="2.125" style="218" customWidth="1"/>
    <col min="5907" max="5907" width="2.5" style="218" customWidth="1"/>
    <col min="5908" max="5908" width="2.25" style="218" customWidth="1"/>
    <col min="5909" max="5909" width="2.125" style="218" customWidth="1"/>
    <col min="5910" max="5910" width="2.25" style="218" customWidth="1"/>
    <col min="5911" max="5911" width="2.5" style="218" customWidth="1"/>
    <col min="5912" max="5912" width="3.625" style="218" customWidth="1"/>
    <col min="5913" max="5913" width="2.25" style="218" customWidth="1"/>
    <col min="5914" max="5914" width="2.125" style="218" customWidth="1"/>
    <col min="5915" max="5915" width="2.25" style="218" customWidth="1"/>
    <col min="5916" max="5916" width="2.125" style="218" customWidth="1"/>
    <col min="5917" max="5917" width="2.375" style="218" customWidth="1"/>
    <col min="5918" max="5918" width="2.125" style="218" customWidth="1"/>
    <col min="5919" max="5919" width="3.125" style="218" customWidth="1"/>
    <col min="5920" max="5920" width="2.375" style="218" customWidth="1"/>
    <col min="5921" max="5922" width="2.25" style="218" customWidth="1"/>
    <col min="5923" max="5924" width="2.5" style="218" customWidth="1"/>
    <col min="5925" max="5925" width="2.25" style="218" customWidth="1"/>
    <col min="5926" max="5926" width="3.125" style="218" customWidth="1"/>
    <col min="5927" max="5927" width="2.375" style="218" customWidth="1"/>
    <col min="5928" max="5928" width="2.5" style="218" customWidth="1"/>
    <col min="5929" max="5929" width="2.125" style="218" customWidth="1"/>
    <col min="5930" max="5930" width="2.875" style="218" customWidth="1"/>
    <col min="5931" max="5931" width="2.625" style="218" customWidth="1"/>
    <col min="5932" max="5932" width="2.75" style="218" customWidth="1"/>
    <col min="5933" max="5933" width="2.5" style="218" customWidth="1"/>
    <col min="5934" max="5934" width="2.75" style="218" customWidth="1"/>
    <col min="5935" max="5935" width="2.375" style="218" customWidth="1"/>
    <col min="5936" max="5936" width="3" style="218" customWidth="1"/>
    <col min="5937" max="5937" width="2.75" style="218" customWidth="1"/>
    <col min="5938" max="5941" width="2.375" style="218" customWidth="1"/>
    <col min="5942" max="6144" width="9" style="218"/>
    <col min="6145" max="6145" width="2.125" style="218" customWidth="1"/>
    <col min="6146" max="6146" width="1.875" style="218" customWidth="1"/>
    <col min="6147" max="6147" width="2.25" style="218" customWidth="1"/>
    <col min="6148" max="6148" width="2.5" style="218" customWidth="1"/>
    <col min="6149" max="6149" width="3.625" style="218" customWidth="1"/>
    <col min="6150" max="6150" width="2.125" style="218" customWidth="1"/>
    <col min="6151" max="6151" width="2.25" style="218" customWidth="1"/>
    <col min="6152" max="6153" width="2.125" style="218" customWidth="1"/>
    <col min="6154" max="6154" width="2.25" style="218" customWidth="1"/>
    <col min="6155" max="6155" width="2.625" style="218" customWidth="1"/>
    <col min="6156" max="6156" width="2.125" style="218" customWidth="1"/>
    <col min="6157" max="6157" width="2.5" style="218" customWidth="1"/>
    <col min="6158" max="6158" width="2.375" style="218" customWidth="1"/>
    <col min="6159" max="6159" width="2.25" style="218" customWidth="1"/>
    <col min="6160" max="6160" width="3.875" style="218" customWidth="1"/>
    <col min="6161" max="6161" width="2.375" style="218" customWidth="1"/>
    <col min="6162" max="6162" width="2.125" style="218" customWidth="1"/>
    <col min="6163" max="6163" width="2.5" style="218" customWidth="1"/>
    <col min="6164" max="6164" width="2.25" style="218" customWidth="1"/>
    <col min="6165" max="6165" width="2.125" style="218" customWidth="1"/>
    <col min="6166" max="6166" width="2.25" style="218" customWidth="1"/>
    <col min="6167" max="6167" width="2.5" style="218" customWidth="1"/>
    <col min="6168" max="6168" width="3.625" style="218" customWidth="1"/>
    <col min="6169" max="6169" width="2.25" style="218" customWidth="1"/>
    <col min="6170" max="6170" width="2.125" style="218" customWidth="1"/>
    <col min="6171" max="6171" width="2.25" style="218" customWidth="1"/>
    <col min="6172" max="6172" width="2.125" style="218" customWidth="1"/>
    <col min="6173" max="6173" width="2.375" style="218" customWidth="1"/>
    <col min="6174" max="6174" width="2.125" style="218" customWidth="1"/>
    <col min="6175" max="6175" width="3.125" style="218" customWidth="1"/>
    <col min="6176" max="6176" width="2.375" style="218" customWidth="1"/>
    <col min="6177" max="6178" width="2.25" style="218" customWidth="1"/>
    <col min="6179" max="6180" width="2.5" style="218" customWidth="1"/>
    <col min="6181" max="6181" width="2.25" style="218" customWidth="1"/>
    <col min="6182" max="6182" width="3.125" style="218" customWidth="1"/>
    <col min="6183" max="6183" width="2.375" style="218" customWidth="1"/>
    <col min="6184" max="6184" width="2.5" style="218" customWidth="1"/>
    <col min="6185" max="6185" width="2.125" style="218" customWidth="1"/>
    <col min="6186" max="6186" width="2.875" style="218" customWidth="1"/>
    <col min="6187" max="6187" width="2.625" style="218" customWidth="1"/>
    <col min="6188" max="6188" width="2.75" style="218" customWidth="1"/>
    <col min="6189" max="6189" width="2.5" style="218" customWidth="1"/>
    <col min="6190" max="6190" width="2.75" style="218" customWidth="1"/>
    <col min="6191" max="6191" width="2.375" style="218" customWidth="1"/>
    <col min="6192" max="6192" width="3" style="218" customWidth="1"/>
    <col min="6193" max="6193" width="2.75" style="218" customWidth="1"/>
    <col min="6194" max="6197" width="2.375" style="218" customWidth="1"/>
    <col min="6198" max="6400" width="9" style="218"/>
    <col min="6401" max="6401" width="2.125" style="218" customWidth="1"/>
    <col min="6402" max="6402" width="1.875" style="218" customWidth="1"/>
    <col min="6403" max="6403" width="2.25" style="218" customWidth="1"/>
    <col min="6404" max="6404" width="2.5" style="218" customWidth="1"/>
    <col min="6405" max="6405" width="3.625" style="218" customWidth="1"/>
    <col min="6406" max="6406" width="2.125" style="218" customWidth="1"/>
    <col min="6407" max="6407" width="2.25" style="218" customWidth="1"/>
    <col min="6408" max="6409" width="2.125" style="218" customWidth="1"/>
    <col min="6410" max="6410" width="2.25" style="218" customWidth="1"/>
    <col min="6411" max="6411" width="2.625" style="218" customWidth="1"/>
    <col min="6412" max="6412" width="2.125" style="218" customWidth="1"/>
    <col min="6413" max="6413" width="2.5" style="218" customWidth="1"/>
    <col min="6414" max="6414" width="2.375" style="218" customWidth="1"/>
    <col min="6415" max="6415" width="2.25" style="218" customWidth="1"/>
    <col min="6416" max="6416" width="3.875" style="218" customWidth="1"/>
    <col min="6417" max="6417" width="2.375" style="218" customWidth="1"/>
    <col min="6418" max="6418" width="2.125" style="218" customWidth="1"/>
    <col min="6419" max="6419" width="2.5" style="218" customWidth="1"/>
    <col min="6420" max="6420" width="2.25" style="218" customWidth="1"/>
    <col min="6421" max="6421" width="2.125" style="218" customWidth="1"/>
    <col min="6422" max="6422" width="2.25" style="218" customWidth="1"/>
    <col min="6423" max="6423" width="2.5" style="218" customWidth="1"/>
    <col min="6424" max="6424" width="3.625" style="218" customWidth="1"/>
    <col min="6425" max="6425" width="2.25" style="218" customWidth="1"/>
    <col min="6426" max="6426" width="2.125" style="218" customWidth="1"/>
    <col min="6427" max="6427" width="2.25" style="218" customWidth="1"/>
    <col min="6428" max="6428" width="2.125" style="218" customWidth="1"/>
    <col min="6429" max="6429" width="2.375" style="218" customWidth="1"/>
    <col min="6430" max="6430" width="2.125" style="218" customWidth="1"/>
    <col min="6431" max="6431" width="3.125" style="218" customWidth="1"/>
    <col min="6432" max="6432" width="2.375" style="218" customWidth="1"/>
    <col min="6433" max="6434" width="2.25" style="218" customWidth="1"/>
    <col min="6435" max="6436" width="2.5" style="218" customWidth="1"/>
    <col min="6437" max="6437" width="2.25" style="218" customWidth="1"/>
    <col min="6438" max="6438" width="3.125" style="218" customWidth="1"/>
    <col min="6439" max="6439" width="2.375" style="218" customWidth="1"/>
    <col min="6440" max="6440" width="2.5" style="218" customWidth="1"/>
    <col min="6441" max="6441" width="2.125" style="218" customWidth="1"/>
    <col min="6442" max="6442" width="2.875" style="218" customWidth="1"/>
    <col min="6443" max="6443" width="2.625" style="218" customWidth="1"/>
    <col min="6444" max="6444" width="2.75" style="218" customWidth="1"/>
    <col min="6445" max="6445" width="2.5" style="218" customWidth="1"/>
    <col min="6446" max="6446" width="2.75" style="218" customWidth="1"/>
    <col min="6447" max="6447" width="2.375" style="218" customWidth="1"/>
    <col min="6448" max="6448" width="3" style="218" customWidth="1"/>
    <col min="6449" max="6449" width="2.75" style="218" customWidth="1"/>
    <col min="6450" max="6453" width="2.375" style="218" customWidth="1"/>
    <col min="6454" max="6656" width="9" style="218"/>
    <col min="6657" max="6657" width="2.125" style="218" customWidth="1"/>
    <col min="6658" max="6658" width="1.875" style="218" customWidth="1"/>
    <col min="6659" max="6659" width="2.25" style="218" customWidth="1"/>
    <col min="6660" max="6660" width="2.5" style="218" customWidth="1"/>
    <col min="6661" max="6661" width="3.625" style="218" customWidth="1"/>
    <col min="6662" max="6662" width="2.125" style="218" customWidth="1"/>
    <col min="6663" max="6663" width="2.25" style="218" customWidth="1"/>
    <col min="6664" max="6665" width="2.125" style="218" customWidth="1"/>
    <col min="6666" max="6666" width="2.25" style="218" customWidth="1"/>
    <col min="6667" max="6667" width="2.625" style="218" customWidth="1"/>
    <col min="6668" max="6668" width="2.125" style="218" customWidth="1"/>
    <col min="6669" max="6669" width="2.5" style="218" customWidth="1"/>
    <col min="6670" max="6670" width="2.375" style="218" customWidth="1"/>
    <col min="6671" max="6671" width="2.25" style="218" customWidth="1"/>
    <col min="6672" max="6672" width="3.875" style="218" customWidth="1"/>
    <col min="6673" max="6673" width="2.375" style="218" customWidth="1"/>
    <col min="6674" max="6674" width="2.125" style="218" customWidth="1"/>
    <col min="6675" max="6675" width="2.5" style="218" customWidth="1"/>
    <col min="6676" max="6676" width="2.25" style="218" customWidth="1"/>
    <col min="6677" max="6677" width="2.125" style="218" customWidth="1"/>
    <col min="6678" max="6678" width="2.25" style="218" customWidth="1"/>
    <col min="6679" max="6679" width="2.5" style="218" customWidth="1"/>
    <col min="6680" max="6680" width="3.625" style="218" customWidth="1"/>
    <col min="6681" max="6681" width="2.25" style="218" customWidth="1"/>
    <col min="6682" max="6682" width="2.125" style="218" customWidth="1"/>
    <col min="6683" max="6683" width="2.25" style="218" customWidth="1"/>
    <col min="6684" max="6684" width="2.125" style="218" customWidth="1"/>
    <col min="6685" max="6685" width="2.375" style="218" customWidth="1"/>
    <col min="6686" max="6686" width="2.125" style="218" customWidth="1"/>
    <col min="6687" max="6687" width="3.125" style="218" customWidth="1"/>
    <col min="6688" max="6688" width="2.375" style="218" customWidth="1"/>
    <col min="6689" max="6690" width="2.25" style="218" customWidth="1"/>
    <col min="6691" max="6692" width="2.5" style="218" customWidth="1"/>
    <col min="6693" max="6693" width="2.25" style="218" customWidth="1"/>
    <col min="6694" max="6694" width="3.125" style="218" customWidth="1"/>
    <col min="6695" max="6695" width="2.375" style="218" customWidth="1"/>
    <col min="6696" max="6696" width="2.5" style="218" customWidth="1"/>
    <col min="6697" max="6697" width="2.125" style="218" customWidth="1"/>
    <col min="6698" max="6698" width="2.875" style="218" customWidth="1"/>
    <col min="6699" max="6699" width="2.625" style="218" customWidth="1"/>
    <col min="6700" max="6700" width="2.75" style="218" customWidth="1"/>
    <col min="6701" max="6701" width="2.5" style="218" customWidth="1"/>
    <col min="6702" max="6702" width="2.75" style="218" customWidth="1"/>
    <col min="6703" max="6703" width="2.375" style="218" customWidth="1"/>
    <col min="6704" max="6704" width="3" style="218" customWidth="1"/>
    <col min="6705" max="6705" width="2.75" style="218" customWidth="1"/>
    <col min="6706" max="6709" width="2.375" style="218" customWidth="1"/>
    <col min="6710" max="6912" width="9" style="218"/>
    <col min="6913" max="6913" width="2.125" style="218" customWidth="1"/>
    <col min="6914" max="6914" width="1.875" style="218" customWidth="1"/>
    <col min="6915" max="6915" width="2.25" style="218" customWidth="1"/>
    <col min="6916" max="6916" width="2.5" style="218" customWidth="1"/>
    <col min="6917" max="6917" width="3.625" style="218" customWidth="1"/>
    <col min="6918" max="6918" width="2.125" style="218" customWidth="1"/>
    <col min="6919" max="6919" width="2.25" style="218" customWidth="1"/>
    <col min="6920" max="6921" width="2.125" style="218" customWidth="1"/>
    <col min="6922" max="6922" width="2.25" style="218" customWidth="1"/>
    <col min="6923" max="6923" width="2.625" style="218" customWidth="1"/>
    <col min="6924" max="6924" width="2.125" style="218" customWidth="1"/>
    <col min="6925" max="6925" width="2.5" style="218" customWidth="1"/>
    <col min="6926" max="6926" width="2.375" style="218" customWidth="1"/>
    <col min="6927" max="6927" width="2.25" style="218" customWidth="1"/>
    <col min="6928" max="6928" width="3.875" style="218" customWidth="1"/>
    <col min="6929" max="6929" width="2.375" style="218" customWidth="1"/>
    <col min="6930" max="6930" width="2.125" style="218" customWidth="1"/>
    <col min="6931" max="6931" width="2.5" style="218" customWidth="1"/>
    <col min="6932" max="6932" width="2.25" style="218" customWidth="1"/>
    <col min="6933" max="6933" width="2.125" style="218" customWidth="1"/>
    <col min="6934" max="6934" width="2.25" style="218" customWidth="1"/>
    <col min="6935" max="6935" width="2.5" style="218" customWidth="1"/>
    <col min="6936" max="6936" width="3.625" style="218" customWidth="1"/>
    <col min="6937" max="6937" width="2.25" style="218" customWidth="1"/>
    <col min="6938" max="6938" width="2.125" style="218" customWidth="1"/>
    <col min="6939" max="6939" width="2.25" style="218" customWidth="1"/>
    <col min="6940" max="6940" width="2.125" style="218" customWidth="1"/>
    <col min="6941" max="6941" width="2.375" style="218" customWidth="1"/>
    <col min="6942" max="6942" width="2.125" style="218" customWidth="1"/>
    <col min="6943" max="6943" width="3.125" style="218" customWidth="1"/>
    <col min="6944" max="6944" width="2.375" style="218" customWidth="1"/>
    <col min="6945" max="6946" width="2.25" style="218" customWidth="1"/>
    <col min="6947" max="6948" width="2.5" style="218" customWidth="1"/>
    <col min="6949" max="6949" width="2.25" style="218" customWidth="1"/>
    <col min="6950" max="6950" width="3.125" style="218" customWidth="1"/>
    <col min="6951" max="6951" width="2.375" style="218" customWidth="1"/>
    <col min="6952" max="6952" width="2.5" style="218" customWidth="1"/>
    <col min="6953" max="6953" width="2.125" style="218" customWidth="1"/>
    <col min="6954" max="6954" width="2.875" style="218" customWidth="1"/>
    <col min="6955" max="6955" width="2.625" style="218" customWidth="1"/>
    <col min="6956" max="6956" width="2.75" style="218" customWidth="1"/>
    <col min="6957" max="6957" width="2.5" style="218" customWidth="1"/>
    <col min="6958" max="6958" width="2.75" style="218" customWidth="1"/>
    <col min="6959" max="6959" width="2.375" style="218" customWidth="1"/>
    <col min="6960" max="6960" width="3" style="218" customWidth="1"/>
    <col min="6961" max="6961" width="2.75" style="218" customWidth="1"/>
    <col min="6962" max="6965" width="2.375" style="218" customWidth="1"/>
    <col min="6966" max="7168" width="9" style="218"/>
    <col min="7169" max="7169" width="2.125" style="218" customWidth="1"/>
    <col min="7170" max="7170" width="1.875" style="218" customWidth="1"/>
    <col min="7171" max="7171" width="2.25" style="218" customWidth="1"/>
    <col min="7172" max="7172" width="2.5" style="218" customWidth="1"/>
    <col min="7173" max="7173" width="3.625" style="218" customWidth="1"/>
    <col min="7174" max="7174" width="2.125" style="218" customWidth="1"/>
    <col min="7175" max="7175" width="2.25" style="218" customWidth="1"/>
    <col min="7176" max="7177" width="2.125" style="218" customWidth="1"/>
    <col min="7178" max="7178" width="2.25" style="218" customWidth="1"/>
    <col min="7179" max="7179" width="2.625" style="218" customWidth="1"/>
    <col min="7180" max="7180" width="2.125" style="218" customWidth="1"/>
    <col min="7181" max="7181" width="2.5" style="218" customWidth="1"/>
    <col min="7182" max="7182" width="2.375" style="218" customWidth="1"/>
    <col min="7183" max="7183" width="2.25" style="218" customWidth="1"/>
    <col min="7184" max="7184" width="3.875" style="218" customWidth="1"/>
    <col min="7185" max="7185" width="2.375" style="218" customWidth="1"/>
    <col min="7186" max="7186" width="2.125" style="218" customWidth="1"/>
    <col min="7187" max="7187" width="2.5" style="218" customWidth="1"/>
    <col min="7188" max="7188" width="2.25" style="218" customWidth="1"/>
    <col min="7189" max="7189" width="2.125" style="218" customWidth="1"/>
    <col min="7190" max="7190" width="2.25" style="218" customWidth="1"/>
    <col min="7191" max="7191" width="2.5" style="218" customWidth="1"/>
    <col min="7192" max="7192" width="3.625" style="218" customWidth="1"/>
    <col min="7193" max="7193" width="2.25" style="218" customWidth="1"/>
    <col min="7194" max="7194" width="2.125" style="218" customWidth="1"/>
    <col min="7195" max="7195" width="2.25" style="218" customWidth="1"/>
    <col min="7196" max="7196" width="2.125" style="218" customWidth="1"/>
    <col min="7197" max="7197" width="2.375" style="218" customWidth="1"/>
    <col min="7198" max="7198" width="2.125" style="218" customWidth="1"/>
    <col min="7199" max="7199" width="3.125" style="218" customWidth="1"/>
    <col min="7200" max="7200" width="2.375" style="218" customWidth="1"/>
    <col min="7201" max="7202" width="2.25" style="218" customWidth="1"/>
    <col min="7203" max="7204" width="2.5" style="218" customWidth="1"/>
    <col min="7205" max="7205" width="2.25" style="218" customWidth="1"/>
    <col min="7206" max="7206" width="3.125" style="218" customWidth="1"/>
    <col min="7207" max="7207" width="2.375" style="218" customWidth="1"/>
    <col min="7208" max="7208" width="2.5" style="218" customWidth="1"/>
    <col min="7209" max="7209" width="2.125" style="218" customWidth="1"/>
    <col min="7210" max="7210" width="2.875" style="218" customWidth="1"/>
    <col min="7211" max="7211" width="2.625" style="218" customWidth="1"/>
    <col min="7212" max="7212" width="2.75" style="218" customWidth="1"/>
    <col min="7213" max="7213" width="2.5" style="218" customWidth="1"/>
    <col min="7214" max="7214" width="2.75" style="218" customWidth="1"/>
    <col min="7215" max="7215" width="2.375" style="218" customWidth="1"/>
    <col min="7216" max="7216" width="3" style="218" customWidth="1"/>
    <col min="7217" max="7217" width="2.75" style="218" customWidth="1"/>
    <col min="7218" max="7221" width="2.375" style="218" customWidth="1"/>
    <col min="7222" max="7424" width="9" style="218"/>
    <col min="7425" max="7425" width="2.125" style="218" customWidth="1"/>
    <col min="7426" max="7426" width="1.875" style="218" customWidth="1"/>
    <col min="7427" max="7427" width="2.25" style="218" customWidth="1"/>
    <col min="7428" max="7428" width="2.5" style="218" customWidth="1"/>
    <col min="7429" max="7429" width="3.625" style="218" customWidth="1"/>
    <col min="7430" max="7430" width="2.125" style="218" customWidth="1"/>
    <col min="7431" max="7431" width="2.25" style="218" customWidth="1"/>
    <col min="7432" max="7433" width="2.125" style="218" customWidth="1"/>
    <col min="7434" max="7434" width="2.25" style="218" customWidth="1"/>
    <col min="7435" max="7435" width="2.625" style="218" customWidth="1"/>
    <col min="7436" max="7436" width="2.125" style="218" customWidth="1"/>
    <col min="7437" max="7437" width="2.5" style="218" customWidth="1"/>
    <col min="7438" max="7438" width="2.375" style="218" customWidth="1"/>
    <col min="7439" max="7439" width="2.25" style="218" customWidth="1"/>
    <col min="7440" max="7440" width="3.875" style="218" customWidth="1"/>
    <col min="7441" max="7441" width="2.375" style="218" customWidth="1"/>
    <col min="7442" max="7442" width="2.125" style="218" customWidth="1"/>
    <col min="7443" max="7443" width="2.5" style="218" customWidth="1"/>
    <col min="7444" max="7444" width="2.25" style="218" customWidth="1"/>
    <col min="7445" max="7445" width="2.125" style="218" customWidth="1"/>
    <col min="7446" max="7446" width="2.25" style="218" customWidth="1"/>
    <col min="7447" max="7447" width="2.5" style="218" customWidth="1"/>
    <col min="7448" max="7448" width="3.625" style="218" customWidth="1"/>
    <col min="7449" max="7449" width="2.25" style="218" customWidth="1"/>
    <col min="7450" max="7450" width="2.125" style="218" customWidth="1"/>
    <col min="7451" max="7451" width="2.25" style="218" customWidth="1"/>
    <col min="7452" max="7452" width="2.125" style="218" customWidth="1"/>
    <col min="7453" max="7453" width="2.375" style="218" customWidth="1"/>
    <col min="7454" max="7454" width="2.125" style="218" customWidth="1"/>
    <col min="7455" max="7455" width="3.125" style="218" customWidth="1"/>
    <col min="7456" max="7456" width="2.375" style="218" customWidth="1"/>
    <col min="7457" max="7458" width="2.25" style="218" customWidth="1"/>
    <col min="7459" max="7460" width="2.5" style="218" customWidth="1"/>
    <col min="7461" max="7461" width="2.25" style="218" customWidth="1"/>
    <col min="7462" max="7462" width="3.125" style="218" customWidth="1"/>
    <col min="7463" max="7463" width="2.375" style="218" customWidth="1"/>
    <col min="7464" max="7464" width="2.5" style="218" customWidth="1"/>
    <col min="7465" max="7465" width="2.125" style="218" customWidth="1"/>
    <col min="7466" max="7466" width="2.875" style="218" customWidth="1"/>
    <col min="7467" max="7467" width="2.625" style="218" customWidth="1"/>
    <col min="7468" max="7468" width="2.75" style="218" customWidth="1"/>
    <col min="7469" max="7469" width="2.5" style="218" customWidth="1"/>
    <col min="7470" max="7470" width="2.75" style="218" customWidth="1"/>
    <col min="7471" max="7471" width="2.375" style="218" customWidth="1"/>
    <col min="7472" max="7472" width="3" style="218" customWidth="1"/>
    <col min="7473" max="7473" width="2.75" style="218" customWidth="1"/>
    <col min="7474" max="7477" width="2.375" style="218" customWidth="1"/>
    <col min="7478" max="7680" width="9" style="218"/>
    <col min="7681" max="7681" width="2.125" style="218" customWidth="1"/>
    <col min="7682" max="7682" width="1.875" style="218" customWidth="1"/>
    <col min="7683" max="7683" width="2.25" style="218" customWidth="1"/>
    <col min="7684" max="7684" width="2.5" style="218" customWidth="1"/>
    <col min="7685" max="7685" width="3.625" style="218" customWidth="1"/>
    <col min="7686" max="7686" width="2.125" style="218" customWidth="1"/>
    <col min="7687" max="7687" width="2.25" style="218" customWidth="1"/>
    <col min="7688" max="7689" width="2.125" style="218" customWidth="1"/>
    <col min="7690" max="7690" width="2.25" style="218" customWidth="1"/>
    <col min="7691" max="7691" width="2.625" style="218" customWidth="1"/>
    <col min="7692" max="7692" width="2.125" style="218" customWidth="1"/>
    <col min="7693" max="7693" width="2.5" style="218" customWidth="1"/>
    <col min="7694" max="7694" width="2.375" style="218" customWidth="1"/>
    <col min="7695" max="7695" width="2.25" style="218" customWidth="1"/>
    <col min="7696" max="7696" width="3.875" style="218" customWidth="1"/>
    <col min="7697" max="7697" width="2.375" style="218" customWidth="1"/>
    <col min="7698" max="7698" width="2.125" style="218" customWidth="1"/>
    <col min="7699" max="7699" width="2.5" style="218" customWidth="1"/>
    <col min="7700" max="7700" width="2.25" style="218" customWidth="1"/>
    <col min="7701" max="7701" width="2.125" style="218" customWidth="1"/>
    <col min="7702" max="7702" width="2.25" style="218" customWidth="1"/>
    <col min="7703" max="7703" width="2.5" style="218" customWidth="1"/>
    <col min="7704" max="7704" width="3.625" style="218" customWidth="1"/>
    <col min="7705" max="7705" width="2.25" style="218" customWidth="1"/>
    <col min="7706" max="7706" width="2.125" style="218" customWidth="1"/>
    <col min="7707" max="7707" width="2.25" style="218" customWidth="1"/>
    <col min="7708" max="7708" width="2.125" style="218" customWidth="1"/>
    <col min="7709" max="7709" width="2.375" style="218" customWidth="1"/>
    <col min="7710" max="7710" width="2.125" style="218" customWidth="1"/>
    <col min="7711" max="7711" width="3.125" style="218" customWidth="1"/>
    <col min="7712" max="7712" width="2.375" style="218" customWidth="1"/>
    <col min="7713" max="7714" width="2.25" style="218" customWidth="1"/>
    <col min="7715" max="7716" width="2.5" style="218" customWidth="1"/>
    <col min="7717" max="7717" width="2.25" style="218" customWidth="1"/>
    <col min="7718" max="7718" width="3.125" style="218" customWidth="1"/>
    <col min="7719" max="7719" width="2.375" style="218" customWidth="1"/>
    <col min="7720" max="7720" width="2.5" style="218" customWidth="1"/>
    <col min="7721" max="7721" width="2.125" style="218" customWidth="1"/>
    <col min="7722" max="7722" width="2.875" style="218" customWidth="1"/>
    <col min="7723" max="7723" width="2.625" style="218" customWidth="1"/>
    <col min="7724" max="7724" width="2.75" style="218" customWidth="1"/>
    <col min="7725" max="7725" width="2.5" style="218" customWidth="1"/>
    <col min="7726" max="7726" width="2.75" style="218" customWidth="1"/>
    <col min="7727" max="7727" width="2.375" style="218" customWidth="1"/>
    <col min="7728" max="7728" width="3" style="218" customWidth="1"/>
    <col min="7729" max="7729" width="2.75" style="218" customWidth="1"/>
    <col min="7730" max="7733" width="2.375" style="218" customWidth="1"/>
    <col min="7734" max="7936" width="9" style="218"/>
    <col min="7937" max="7937" width="2.125" style="218" customWidth="1"/>
    <col min="7938" max="7938" width="1.875" style="218" customWidth="1"/>
    <col min="7939" max="7939" width="2.25" style="218" customWidth="1"/>
    <col min="7940" max="7940" width="2.5" style="218" customWidth="1"/>
    <col min="7941" max="7941" width="3.625" style="218" customWidth="1"/>
    <col min="7942" max="7942" width="2.125" style="218" customWidth="1"/>
    <col min="7943" max="7943" width="2.25" style="218" customWidth="1"/>
    <col min="7944" max="7945" width="2.125" style="218" customWidth="1"/>
    <col min="7946" max="7946" width="2.25" style="218" customWidth="1"/>
    <col min="7947" max="7947" width="2.625" style="218" customWidth="1"/>
    <col min="7948" max="7948" width="2.125" style="218" customWidth="1"/>
    <col min="7949" max="7949" width="2.5" style="218" customWidth="1"/>
    <col min="7950" max="7950" width="2.375" style="218" customWidth="1"/>
    <col min="7951" max="7951" width="2.25" style="218" customWidth="1"/>
    <col min="7952" max="7952" width="3.875" style="218" customWidth="1"/>
    <col min="7953" max="7953" width="2.375" style="218" customWidth="1"/>
    <col min="7954" max="7954" width="2.125" style="218" customWidth="1"/>
    <col min="7955" max="7955" width="2.5" style="218" customWidth="1"/>
    <col min="7956" max="7956" width="2.25" style="218" customWidth="1"/>
    <col min="7957" max="7957" width="2.125" style="218" customWidth="1"/>
    <col min="7958" max="7958" width="2.25" style="218" customWidth="1"/>
    <col min="7959" max="7959" width="2.5" style="218" customWidth="1"/>
    <col min="7960" max="7960" width="3.625" style="218" customWidth="1"/>
    <col min="7961" max="7961" width="2.25" style="218" customWidth="1"/>
    <col min="7962" max="7962" width="2.125" style="218" customWidth="1"/>
    <col min="7963" max="7963" width="2.25" style="218" customWidth="1"/>
    <col min="7964" max="7964" width="2.125" style="218" customWidth="1"/>
    <col min="7965" max="7965" width="2.375" style="218" customWidth="1"/>
    <col min="7966" max="7966" width="2.125" style="218" customWidth="1"/>
    <col min="7967" max="7967" width="3.125" style="218" customWidth="1"/>
    <col min="7968" max="7968" width="2.375" style="218" customWidth="1"/>
    <col min="7969" max="7970" width="2.25" style="218" customWidth="1"/>
    <col min="7971" max="7972" width="2.5" style="218" customWidth="1"/>
    <col min="7973" max="7973" width="2.25" style="218" customWidth="1"/>
    <col min="7974" max="7974" width="3.125" style="218" customWidth="1"/>
    <col min="7975" max="7975" width="2.375" style="218" customWidth="1"/>
    <col min="7976" max="7976" width="2.5" style="218" customWidth="1"/>
    <col min="7977" max="7977" width="2.125" style="218" customWidth="1"/>
    <col min="7978" max="7978" width="2.875" style="218" customWidth="1"/>
    <col min="7979" max="7979" width="2.625" style="218" customWidth="1"/>
    <col min="7980" max="7980" width="2.75" style="218" customWidth="1"/>
    <col min="7981" max="7981" width="2.5" style="218" customWidth="1"/>
    <col min="7982" max="7982" width="2.75" style="218" customWidth="1"/>
    <col min="7983" max="7983" width="2.375" style="218" customWidth="1"/>
    <col min="7984" max="7984" width="3" style="218" customWidth="1"/>
    <col min="7985" max="7985" width="2.75" style="218" customWidth="1"/>
    <col min="7986" max="7989" width="2.375" style="218" customWidth="1"/>
    <col min="7990" max="8192" width="9" style="218"/>
    <col min="8193" max="8193" width="2.125" style="218" customWidth="1"/>
    <col min="8194" max="8194" width="1.875" style="218" customWidth="1"/>
    <col min="8195" max="8195" width="2.25" style="218" customWidth="1"/>
    <col min="8196" max="8196" width="2.5" style="218" customWidth="1"/>
    <col min="8197" max="8197" width="3.625" style="218" customWidth="1"/>
    <col min="8198" max="8198" width="2.125" style="218" customWidth="1"/>
    <col min="8199" max="8199" width="2.25" style="218" customWidth="1"/>
    <col min="8200" max="8201" width="2.125" style="218" customWidth="1"/>
    <col min="8202" max="8202" width="2.25" style="218" customWidth="1"/>
    <col min="8203" max="8203" width="2.625" style="218" customWidth="1"/>
    <col min="8204" max="8204" width="2.125" style="218" customWidth="1"/>
    <col min="8205" max="8205" width="2.5" style="218" customWidth="1"/>
    <col min="8206" max="8206" width="2.375" style="218" customWidth="1"/>
    <col min="8207" max="8207" width="2.25" style="218" customWidth="1"/>
    <col min="8208" max="8208" width="3.875" style="218" customWidth="1"/>
    <col min="8209" max="8209" width="2.375" style="218" customWidth="1"/>
    <col min="8210" max="8210" width="2.125" style="218" customWidth="1"/>
    <col min="8211" max="8211" width="2.5" style="218" customWidth="1"/>
    <col min="8212" max="8212" width="2.25" style="218" customWidth="1"/>
    <col min="8213" max="8213" width="2.125" style="218" customWidth="1"/>
    <col min="8214" max="8214" width="2.25" style="218" customWidth="1"/>
    <col min="8215" max="8215" width="2.5" style="218" customWidth="1"/>
    <col min="8216" max="8216" width="3.625" style="218" customWidth="1"/>
    <col min="8217" max="8217" width="2.25" style="218" customWidth="1"/>
    <col min="8218" max="8218" width="2.125" style="218" customWidth="1"/>
    <col min="8219" max="8219" width="2.25" style="218" customWidth="1"/>
    <col min="8220" max="8220" width="2.125" style="218" customWidth="1"/>
    <col min="8221" max="8221" width="2.375" style="218" customWidth="1"/>
    <col min="8222" max="8222" width="2.125" style="218" customWidth="1"/>
    <col min="8223" max="8223" width="3.125" style="218" customWidth="1"/>
    <col min="8224" max="8224" width="2.375" style="218" customWidth="1"/>
    <col min="8225" max="8226" width="2.25" style="218" customWidth="1"/>
    <col min="8227" max="8228" width="2.5" style="218" customWidth="1"/>
    <col min="8229" max="8229" width="2.25" style="218" customWidth="1"/>
    <col min="8230" max="8230" width="3.125" style="218" customWidth="1"/>
    <col min="8231" max="8231" width="2.375" style="218" customWidth="1"/>
    <col min="8232" max="8232" width="2.5" style="218" customWidth="1"/>
    <col min="8233" max="8233" width="2.125" style="218" customWidth="1"/>
    <col min="8234" max="8234" width="2.875" style="218" customWidth="1"/>
    <col min="8235" max="8235" width="2.625" style="218" customWidth="1"/>
    <col min="8236" max="8236" width="2.75" style="218" customWidth="1"/>
    <col min="8237" max="8237" width="2.5" style="218" customWidth="1"/>
    <col min="8238" max="8238" width="2.75" style="218" customWidth="1"/>
    <col min="8239" max="8239" width="2.375" style="218" customWidth="1"/>
    <col min="8240" max="8240" width="3" style="218" customWidth="1"/>
    <col min="8241" max="8241" width="2.75" style="218" customWidth="1"/>
    <col min="8242" max="8245" width="2.375" style="218" customWidth="1"/>
    <col min="8246" max="8448" width="9" style="218"/>
    <col min="8449" max="8449" width="2.125" style="218" customWidth="1"/>
    <col min="8450" max="8450" width="1.875" style="218" customWidth="1"/>
    <col min="8451" max="8451" width="2.25" style="218" customWidth="1"/>
    <col min="8452" max="8452" width="2.5" style="218" customWidth="1"/>
    <col min="8453" max="8453" width="3.625" style="218" customWidth="1"/>
    <col min="8454" max="8454" width="2.125" style="218" customWidth="1"/>
    <col min="8455" max="8455" width="2.25" style="218" customWidth="1"/>
    <col min="8456" max="8457" width="2.125" style="218" customWidth="1"/>
    <col min="8458" max="8458" width="2.25" style="218" customWidth="1"/>
    <col min="8459" max="8459" width="2.625" style="218" customWidth="1"/>
    <col min="8460" max="8460" width="2.125" style="218" customWidth="1"/>
    <col min="8461" max="8461" width="2.5" style="218" customWidth="1"/>
    <col min="8462" max="8462" width="2.375" style="218" customWidth="1"/>
    <col min="8463" max="8463" width="2.25" style="218" customWidth="1"/>
    <col min="8464" max="8464" width="3.875" style="218" customWidth="1"/>
    <col min="8465" max="8465" width="2.375" style="218" customWidth="1"/>
    <col min="8466" max="8466" width="2.125" style="218" customWidth="1"/>
    <col min="8467" max="8467" width="2.5" style="218" customWidth="1"/>
    <col min="8468" max="8468" width="2.25" style="218" customWidth="1"/>
    <col min="8469" max="8469" width="2.125" style="218" customWidth="1"/>
    <col min="8470" max="8470" width="2.25" style="218" customWidth="1"/>
    <col min="8471" max="8471" width="2.5" style="218" customWidth="1"/>
    <col min="8472" max="8472" width="3.625" style="218" customWidth="1"/>
    <col min="8473" max="8473" width="2.25" style="218" customWidth="1"/>
    <col min="8474" max="8474" width="2.125" style="218" customWidth="1"/>
    <col min="8475" max="8475" width="2.25" style="218" customWidth="1"/>
    <col min="8476" max="8476" width="2.125" style="218" customWidth="1"/>
    <col min="8477" max="8477" width="2.375" style="218" customWidth="1"/>
    <col min="8478" max="8478" width="2.125" style="218" customWidth="1"/>
    <col min="8479" max="8479" width="3.125" style="218" customWidth="1"/>
    <col min="8480" max="8480" width="2.375" style="218" customWidth="1"/>
    <col min="8481" max="8482" width="2.25" style="218" customWidth="1"/>
    <col min="8483" max="8484" width="2.5" style="218" customWidth="1"/>
    <col min="8485" max="8485" width="2.25" style="218" customWidth="1"/>
    <col min="8486" max="8486" width="3.125" style="218" customWidth="1"/>
    <col min="8487" max="8487" width="2.375" style="218" customWidth="1"/>
    <col min="8488" max="8488" width="2.5" style="218" customWidth="1"/>
    <col min="8489" max="8489" width="2.125" style="218" customWidth="1"/>
    <col min="8490" max="8490" width="2.875" style="218" customWidth="1"/>
    <col min="8491" max="8491" width="2.625" style="218" customWidth="1"/>
    <col min="8492" max="8492" width="2.75" style="218" customWidth="1"/>
    <col min="8493" max="8493" width="2.5" style="218" customWidth="1"/>
    <col min="8494" max="8494" width="2.75" style="218" customWidth="1"/>
    <col min="8495" max="8495" width="2.375" style="218" customWidth="1"/>
    <col min="8496" max="8496" width="3" style="218" customWidth="1"/>
    <col min="8497" max="8497" width="2.75" style="218" customWidth="1"/>
    <col min="8498" max="8501" width="2.375" style="218" customWidth="1"/>
    <col min="8502" max="8704" width="9" style="218"/>
    <col min="8705" max="8705" width="2.125" style="218" customWidth="1"/>
    <col min="8706" max="8706" width="1.875" style="218" customWidth="1"/>
    <col min="8707" max="8707" width="2.25" style="218" customWidth="1"/>
    <col min="8708" max="8708" width="2.5" style="218" customWidth="1"/>
    <col min="8709" max="8709" width="3.625" style="218" customWidth="1"/>
    <col min="8710" max="8710" width="2.125" style="218" customWidth="1"/>
    <col min="8711" max="8711" width="2.25" style="218" customWidth="1"/>
    <col min="8712" max="8713" width="2.125" style="218" customWidth="1"/>
    <col min="8714" max="8714" width="2.25" style="218" customWidth="1"/>
    <col min="8715" max="8715" width="2.625" style="218" customWidth="1"/>
    <col min="8716" max="8716" width="2.125" style="218" customWidth="1"/>
    <col min="8717" max="8717" width="2.5" style="218" customWidth="1"/>
    <col min="8718" max="8718" width="2.375" style="218" customWidth="1"/>
    <col min="8719" max="8719" width="2.25" style="218" customWidth="1"/>
    <col min="8720" max="8720" width="3.875" style="218" customWidth="1"/>
    <col min="8721" max="8721" width="2.375" style="218" customWidth="1"/>
    <col min="8722" max="8722" width="2.125" style="218" customWidth="1"/>
    <col min="8723" max="8723" width="2.5" style="218" customWidth="1"/>
    <col min="8724" max="8724" width="2.25" style="218" customWidth="1"/>
    <col min="8725" max="8725" width="2.125" style="218" customWidth="1"/>
    <col min="8726" max="8726" width="2.25" style="218" customWidth="1"/>
    <col min="8727" max="8727" width="2.5" style="218" customWidth="1"/>
    <col min="8728" max="8728" width="3.625" style="218" customWidth="1"/>
    <col min="8729" max="8729" width="2.25" style="218" customWidth="1"/>
    <col min="8730" max="8730" width="2.125" style="218" customWidth="1"/>
    <col min="8731" max="8731" width="2.25" style="218" customWidth="1"/>
    <col min="8732" max="8732" width="2.125" style="218" customWidth="1"/>
    <col min="8733" max="8733" width="2.375" style="218" customWidth="1"/>
    <col min="8734" max="8734" width="2.125" style="218" customWidth="1"/>
    <col min="8735" max="8735" width="3.125" style="218" customWidth="1"/>
    <col min="8736" max="8736" width="2.375" style="218" customWidth="1"/>
    <col min="8737" max="8738" width="2.25" style="218" customWidth="1"/>
    <col min="8739" max="8740" width="2.5" style="218" customWidth="1"/>
    <col min="8741" max="8741" width="2.25" style="218" customWidth="1"/>
    <col min="8742" max="8742" width="3.125" style="218" customWidth="1"/>
    <col min="8743" max="8743" width="2.375" style="218" customWidth="1"/>
    <col min="8744" max="8744" width="2.5" style="218" customWidth="1"/>
    <col min="8745" max="8745" width="2.125" style="218" customWidth="1"/>
    <col min="8746" max="8746" width="2.875" style="218" customWidth="1"/>
    <col min="8747" max="8747" width="2.625" style="218" customWidth="1"/>
    <col min="8748" max="8748" width="2.75" style="218" customWidth="1"/>
    <col min="8749" max="8749" width="2.5" style="218" customWidth="1"/>
    <col min="8750" max="8750" width="2.75" style="218" customWidth="1"/>
    <col min="8751" max="8751" width="2.375" style="218" customWidth="1"/>
    <col min="8752" max="8752" width="3" style="218" customWidth="1"/>
    <col min="8753" max="8753" width="2.75" style="218" customWidth="1"/>
    <col min="8754" max="8757" width="2.375" style="218" customWidth="1"/>
    <col min="8758" max="8960" width="9" style="218"/>
    <col min="8961" max="8961" width="2.125" style="218" customWidth="1"/>
    <col min="8962" max="8962" width="1.875" style="218" customWidth="1"/>
    <col min="8963" max="8963" width="2.25" style="218" customWidth="1"/>
    <col min="8964" max="8964" width="2.5" style="218" customWidth="1"/>
    <col min="8965" max="8965" width="3.625" style="218" customWidth="1"/>
    <col min="8966" max="8966" width="2.125" style="218" customWidth="1"/>
    <col min="8967" max="8967" width="2.25" style="218" customWidth="1"/>
    <col min="8968" max="8969" width="2.125" style="218" customWidth="1"/>
    <col min="8970" max="8970" width="2.25" style="218" customWidth="1"/>
    <col min="8971" max="8971" width="2.625" style="218" customWidth="1"/>
    <col min="8972" max="8972" width="2.125" style="218" customWidth="1"/>
    <col min="8973" max="8973" width="2.5" style="218" customWidth="1"/>
    <col min="8974" max="8974" width="2.375" style="218" customWidth="1"/>
    <col min="8975" max="8975" width="2.25" style="218" customWidth="1"/>
    <col min="8976" max="8976" width="3.875" style="218" customWidth="1"/>
    <col min="8977" max="8977" width="2.375" style="218" customWidth="1"/>
    <col min="8978" max="8978" width="2.125" style="218" customWidth="1"/>
    <col min="8979" max="8979" width="2.5" style="218" customWidth="1"/>
    <col min="8980" max="8980" width="2.25" style="218" customWidth="1"/>
    <col min="8981" max="8981" width="2.125" style="218" customWidth="1"/>
    <col min="8982" max="8982" width="2.25" style="218" customWidth="1"/>
    <col min="8983" max="8983" width="2.5" style="218" customWidth="1"/>
    <col min="8984" max="8984" width="3.625" style="218" customWidth="1"/>
    <col min="8985" max="8985" width="2.25" style="218" customWidth="1"/>
    <col min="8986" max="8986" width="2.125" style="218" customWidth="1"/>
    <col min="8987" max="8987" width="2.25" style="218" customWidth="1"/>
    <col min="8988" max="8988" width="2.125" style="218" customWidth="1"/>
    <col min="8989" max="8989" width="2.375" style="218" customWidth="1"/>
    <col min="8990" max="8990" width="2.125" style="218" customWidth="1"/>
    <col min="8991" max="8991" width="3.125" style="218" customWidth="1"/>
    <col min="8992" max="8992" width="2.375" style="218" customWidth="1"/>
    <col min="8993" max="8994" width="2.25" style="218" customWidth="1"/>
    <col min="8995" max="8996" width="2.5" style="218" customWidth="1"/>
    <col min="8997" max="8997" width="2.25" style="218" customWidth="1"/>
    <col min="8998" max="8998" width="3.125" style="218" customWidth="1"/>
    <col min="8999" max="8999" width="2.375" style="218" customWidth="1"/>
    <col min="9000" max="9000" width="2.5" style="218" customWidth="1"/>
    <col min="9001" max="9001" width="2.125" style="218" customWidth="1"/>
    <col min="9002" max="9002" width="2.875" style="218" customWidth="1"/>
    <col min="9003" max="9003" width="2.625" style="218" customWidth="1"/>
    <col min="9004" max="9004" width="2.75" style="218" customWidth="1"/>
    <col min="9005" max="9005" width="2.5" style="218" customWidth="1"/>
    <col min="9006" max="9006" width="2.75" style="218" customWidth="1"/>
    <col min="9007" max="9007" width="2.375" style="218" customWidth="1"/>
    <col min="9008" max="9008" width="3" style="218" customWidth="1"/>
    <col min="9009" max="9009" width="2.75" style="218" customWidth="1"/>
    <col min="9010" max="9013" width="2.375" style="218" customWidth="1"/>
    <col min="9014" max="9216" width="9" style="218"/>
    <col min="9217" max="9217" width="2.125" style="218" customWidth="1"/>
    <col min="9218" max="9218" width="1.875" style="218" customWidth="1"/>
    <col min="9219" max="9219" width="2.25" style="218" customWidth="1"/>
    <col min="9220" max="9220" width="2.5" style="218" customWidth="1"/>
    <col min="9221" max="9221" width="3.625" style="218" customWidth="1"/>
    <col min="9222" max="9222" width="2.125" style="218" customWidth="1"/>
    <col min="9223" max="9223" width="2.25" style="218" customWidth="1"/>
    <col min="9224" max="9225" width="2.125" style="218" customWidth="1"/>
    <col min="9226" max="9226" width="2.25" style="218" customWidth="1"/>
    <col min="9227" max="9227" width="2.625" style="218" customWidth="1"/>
    <col min="9228" max="9228" width="2.125" style="218" customWidth="1"/>
    <col min="9229" max="9229" width="2.5" style="218" customWidth="1"/>
    <col min="9230" max="9230" width="2.375" style="218" customWidth="1"/>
    <col min="9231" max="9231" width="2.25" style="218" customWidth="1"/>
    <col min="9232" max="9232" width="3.875" style="218" customWidth="1"/>
    <col min="9233" max="9233" width="2.375" style="218" customWidth="1"/>
    <col min="9234" max="9234" width="2.125" style="218" customWidth="1"/>
    <col min="9235" max="9235" width="2.5" style="218" customWidth="1"/>
    <col min="9236" max="9236" width="2.25" style="218" customWidth="1"/>
    <col min="9237" max="9237" width="2.125" style="218" customWidth="1"/>
    <col min="9238" max="9238" width="2.25" style="218" customWidth="1"/>
    <col min="9239" max="9239" width="2.5" style="218" customWidth="1"/>
    <col min="9240" max="9240" width="3.625" style="218" customWidth="1"/>
    <col min="9241" max="9241" width="2.25" style="218" customWidth="1"/>
    <col min="9242" max="9242" width="2.125" style="218" customWidth="1"/>
    <col min="9243" max="9243" width="2.25" style="218" customWidth="1"/>
    <col min="9244" max="9244" width="2.125" style="218" customWidth="1"/>
    <col min="9245" max="9245" width="2.375" style="218" customWidth="1"/>
    <col min="9246" max="9246" width="2.125" style="218" customWidth="1"/>
    <col min="9247" max="9247" width="3.125" style="218" customWidth="1"/>
    <col min="9248" max="9248" width="2.375" style="218" customWidth="1"/>
    <col min="9249" max="9250" width="2.25" style="218" customWidth="1"/>
    <col min="9251" max="9252" width="2.5" style="218" customWidth="1"/>
    <col min="9253" max="9253" width="2.25" style="218" customWidth="1"/>
    <col min="9254" max="9254" width="3.125" style="218" customWidth="1"/>
    <col min="9255" max="9255" width="2.375" style="218" customWidth="1"/>
    <col min="9256" max="9256" width="2.5" style="218" customWidth="1"/>
    <col min="9257" max="9257" width="2.125" style="218" customWidth="1"/>
    <col min="9258" max="9258" width="2.875" style="218" customWidth="1"/>
    <col min="9259" max="9259" width="2.625" style="218" customWidth="1"/>
    <col min="9260" max="9260" width="2.75" style="218" customWidth="1"/>
    <col min="9261" max="9261" width="2.5" style="218" customWidth="1"/>
    <col min="9262" max="9262" width="2.75" style="218" customWidth="1"/>
    <col min="9263" max="9263" width="2.375" style="218" customWidth="1"/>
    <col min="9264" max="9264" width="3" style="218" customWidth="1"/>
    <col min="9265" max="9265" width="2.75" style="218" customWidth="1"/>
    <col min="9266" max="9269" width="2.375" style="218" customWidth="1"/>
    <col min="9270" max="9472" width="9" style="218"/>
    <col min="9473" max="9473" width="2.125" style="218" customWidth="1"/>
    <col min="9474" max="9474" width="1.875" style="218" customWidth="1"/>
    <col min="9475" max="9475" width="2.25" style="218" customWidth="1"/>
    <col min="9476" max="9476" width="2.5" style="218" customWidth="1"/>
    <col min="9477" max="9477" width="3.625" style="218" customWidth="1"/>
    <col min="9478" max="9478" width="2.125" style="218" customWidth="1"/>
    <col min="9479" max="9479" width="2.25" style="218" customWidth="1"/>
    <col min="9480" max="9481" width="2.125" style="218" customWidth="1"/>
    <col min="9482" max="9482" width="2.25" style="218" customWidth="1"/>
    <col min="9483" max="9483" width="2.625" style="218" customWidth="1"/>
    <col min="9484" max="9484" width="2.125" style="218" customWidth="1"/>
    <col min="9485" max="9485" width="2.5" style="218" customWidth="1"/>
    <col min="9486" max="9486" width="2.375" style="218" customWidth="1"/>
    <col min="9487" max="9487" width="2.25" style="218" customWidth="1"/>
    <col min="9488" max="9488" width="3.875" style="218" customWidth="1"/>
    <col min="9489" max="9489" width="2.375" style="218" customWidth="1"/>
    <col min="9490" max="9490" width="2.125" style="218" customWidth="1"/>
    <col min="9491" max="9491" width="2.5" style="218" customWidth="1"/>
    <col min="9492" max="9492" width="2.25" style="218" customWidth="1"/>
    <col min="9493" max="9493" width="2.125" style="218" customWidth="1"/>
    <col min="9494" max="9494" width="2.25" style="218" customWidth="1"/>
    <col min="9495" max="9495" width="2.5" style="218" customWidth="1"/>
    <col min="9496" max="9496" width="3.625" style="218" customWidth="1"/>
    <col min="9497" max="9497" width="2.25" style="218" customWidth="1"/>
    <col min="9498" max="9498" width="2.125" style="218" customWidth="1"/>
    <col min="9499" max="9499" width="2.25" style="218" customWidth="1"/>
    <col min="9500" max="9500" width="2.125" style="218" customWidth="1"/>
    <col min="9501" max="9501" width="2.375" style="218" customWidth="1"/>
    <col min="9502" max="9502" width="2.125" style="218" customWidth="1"/>
    <col min="9503" max="9503" width="3.125" style="218" customWidth="1"/>
    <col min="9504" max="9504" width="2.375" style="218" customWidth="1"/>
    <col min="9505" max="9506" width="2.25" style="218" customWidth="1"/>
    <col min="9507" max="9508" width="2.5" style="218" customWidth="1"/>
    <col min="9509" max="9509" width="2.25" style="218" customWidth="1"/>
    <col min="9510" max="9510" width="3.125" style="218" customWidth="1"/>
    <col min="9511" max="9511" width="2.375" style="218" customWidth="1"/>
    <col min="9512" max="9512" width="2.5" style="218" customWidth="1"/>
    <col min="9513" max="9513" width="2.125" style="218" customWidth="1"/>
    <col min="9514" max="9514" width="2.875" style="218" customWidth="1"/>
    <col min="9515" max="9515" width="2.625" style="218" customWidth="1"/>
    <col min="9516" max="9516" width="2.75" style="218" customWidth="1"/>
    <col min="9517" max="9517" width="2.5" style="218" customWidth="1"/>
    <col min="9518" max="9518" width="2.75" style="218" customWidth="1"/>
    <col min="9519" max="9519" width="2.375" style="218" customWidth="1"/>
    <col min="9520" max="9520" width="3" style="218" customWidth="1"/>
    <col min="9521" max="9521" width="2.75" style="218" customWidth="1"/>
    <col min="9522" max="9525" width="2.375" style="218" customWidth="1"/>
    <col min="9526" max="9728" width="9" style="218"/>
    <col min="9729" max="9729" width="2.125" style="218" customWidth="1"/>
    <col min="9730" max="9730" width="1.875" style="218" customWidth="1"/>
    <col min="9731" max="9731" width="2.25" style="218" customWidth="1"/>
    <col min="9732" max="9732" width="2.5" style="218" customWidth="1"/>
    <col min="9733" max="9733" width="3.625" style="218" customWidth="1"/>
    <col min="9734" max="9734" width="2.125" style="218" customWidth="1"/>
    <col min="9735" max="9735" width="2.25" style="218" customWidth="1"/>
    <col min="9736" max="9737" width="2.125" style="218" customWidth="1"/>
    <col min="9738" max="9738" width="2.25" style="218" customWidth="1"/>
    <col min="9739" max="9739" width="2.625" style="218" customWidth="1"/>
    <col min="9740" max="9740" width="2.125" style="218" customWidth="1"/>
    <col min="9741" max="9741" width="2.5" style="218" customWidth="1"/>
    <col min="9742" max="9742" width="2.375" style="218" customWidth="1"/>
    <col min="9743" max="9743" width="2.25" style="218" customWidth="1"/>
    <col min="9744" max="9744" width="3.875" style="218" customWidth="1"/>
    <col min="9745" max="9745" width="2.375" style="218" customWidth="1"/>
    <col min="9746" max="9746" width="2.125" style="218" customWidth="1"/>
    <col min="9747" max="9747" width="2.5" style="218" customWidth="1"/>
    <col min="9748" max="9748" width="2.25" style="218" customWidth="1"/>
    <col min="9749" max="9749" width="2.125" style="218" customWidth="1"/>
    <col min="9750" max="9750" width="2.25" style="218" customWidth="1"/>
    <col min="9751" max="9751" width="2.5" style="218" customWidth="1"/>
    <col min="9752" max="9752" width="3.625" style="218" customWidth="1"/>
    <col min="9753" max="9753" width="2.25" style="218" customWidth="1"/>
    <col min="9754" max="9754" width="2.125" style="218" customWidth="1"/>
    <col min="9755" max="9755" width="2.25" style="218" customWidth="1"/>
    <col min="9756" max="9756" width="2.125" style="218" customWidth="1"/>
    <col min="9757" max="9757" width="2.375" style="218" customWidth="1"/>
    <col min="9758" max="9758" width="2.125" style="218" customWidth="1"/>
    <col min="9759" max="9759" width="3.125" style="218" customWidth="1"/>
    <col min="9760" max="9760" width="2.375" style="218" customWidth="1"/>
    <col min="9761" max="9762" width="2.25" style="218" customWidth="1"/>
    <col min="9763" max="9764" width="2.5" style="218" customWidth="1"/>
    <col min="9765" max="9765" width="2.25" style="218" customWidth="1"/>
    <col min="9766" max="9766" width="3.125" style="218" customWidth="1"/>
    <col min="9767" max="9767" width="2.375" style="218" customWidth="1"/>
    <col min="9768" max="9768" width="2.5" style="218" customWidth="1"/>
    <col min="9769" max="9769" width="2.125" style="218" customWidth="1"/>
    <col min="9770" max="9770" width="2.875" style="218" customWidth="1"/>
    <col min="9771" max="9771" width="2.625" style="218" customWidth="1"/>
    <col min="9772" max="9772" width="2.75" style="218" customWidth="1"/>
    <col min="9773" max="9773" width="2.5" style="218" customWidth="1"/>
    <col min="9774" max="9774" width="2.75" style="218" customWidth="1"/>
    <col min="9775" max="9775" width="2.375" style="218" customWidth="1"/>
    <col min="9776" max="9776" width="3" style="218" customWidth="1"/>
    <col min="9777" max="9777" width="2.75" style="218" customWidth="1"/>
    <col min="9778" max="9781" width="2.375" style="218" customWidth="1"/>
    <col min="9782" max="9984" width="9" style="218"/>
    <col min="9985" max="9985" width="2.125" style="218" customWidth="1"/>
    <col min="9986" max="9986" width="1.875" style="218" customWidth="1"/>
    <col min="9987" max="9987" width="2.25" style="218" customWidth="1"/>
    <col min="9988" max="9988" width="2.5" style="218" customWidth="1"/>
    <col min="9989" max="9989" width="3.625" style="218" customWidth="1"/>
    <col min="9990" max="9990" width="2.125" style="218" customWidth="1"/>
    <col min="9991" max="9991" width="2.25" style="218" customWidth="1"/>
    <col min="9992" max="9993" width="2.125" style="218" customWidth="1"/>
    <col min="9994" max="9994" width="2.25" style="218" customWidth="1"/>
    <col min="9995" max="9995" width="2.625" style="218" customWidth="1"/>
    <col min="9996" max="9996" width="2.125" style="218" customWidth="1"/>
    <col min="9997" max="9997" width="2.5" style="218" customWidth="1"/>
    <col min="9998" max="9998" width="2.375" style="218" customWidth="1"/>
    <col min="9999" max="9999" width="2.25" style="218" customWidth="1"/>
    <col min="10000" max="10000" width="3.875" style="218" customWidth="1"/>
    <col min="10001" max="10001" width="2.375" style="218" customWidth="1"/>
    <col min="10002" max="10002" width="2.125" style="218" customWidth="1"/>
    <col min="10003" max="10003" width="2.5" style="218" customWidth="1"/>
    <col min="10004" max="10004" width="2.25" style="218" customWidth="1"/>
    <col min="10005" max="10005" width="2.125" style="218" customWidth="1"/>
    <col min="10006" max="10006" width="2.25" style="218" customWidth="1"/>
    <col min="10007" max="10007" width="2.5" style="218" customWidth="1"/>
    <col min="10008" max="10008" width="3.625" style="218" customWidth="1"/>
    <col min="10009" max="10009" width="2.25" style="218" customWidth="1"/>
    <col min="10010" max="10010" width="2.125" style="218" customWidth="1"/>
    <col min="10011" max="10011" width="2.25" style="218" customWidth="1"/>
    <col min="10012" max="10012" width="2.125" style="218" customWidth="1"/>
    <col min="10013" max="10013" width="2.375" style="218" customWidth="1"/>
    <col min="10014" max="10014" width="2.125" style="218" customWidth="1"/>
    <col min="10015" max="10015" width="3.125" style="218" customWidth="1"/>
    <col min="10016" max="10016" width="2.375" style="218" customWidth="1"/>
    <col min="10017" max="10018" width="2.25" style="218" customWidth="1"/>
    <col min="10019" max="10020" width="2.5" style="218" customWidth="1"/>
    <col min="10021" max="10021" width="2.25" style="218" customWidth="1"/>
    <col min="10022" max="10022" width="3.125" style="218" customWidth="1"/>
    <col min="10023" max="10023" width="2.375" style="218" customWidth="1"/>
    <col min="10024" max="10024" width="2.5" style="218" customWidth="1"/>
    <col min="10025" max="10025" width="2.125" style="218" customWidth="1"/>
    <col min="10026" max="10026" width="2.875" style="218" customWidth="1"/>
    <col min="10027" max="10027" width="2.625" style="218" customWidth="1"/>
    <col min="10028" max="10028" width="2.75" style="218" customWidth="1"/>
    <col min="10029" max="10029" width="2.5" style="218" customWidth="1"/>
    <col min="10030" max="10030" width="2.75" style="218" customWidth="1"/>
    <col min="10031" max="10031" width="2.375" style="218" customWidth="1"/>
    <col min="10032" max="10032" width="3" style="218" customWidth="1"/>
    <col min="10033" max="10033" width="2.75" style="218" customWidth="1"/>
    <col min="10034" max="10037" width="2.375" style="218" customWidth="1"/>
    <col min="10038" max="10240" width="9" style="218"/>
    <col min="10241" max="10241" width="2.125" style="218" customWidth="1"/>
    <col min="10242" max="10242" width="1.875" style="218" customWidth="1"/>
    <col min="10243" max="10243" width="2.25" style="218" customWidth="1"/>
    <col min="10244" max="10244" width="2.5" style="218" customWidth="1"/>
    <col min="10245" max="10245" width="3.625" style="218" customWidth="1"/>
    <col min="10246" max="10246" width="2.125" style="218" customWidth="1"/>
    <col min="10247" max="10247" width="2.25" style="218" customWidth="1"/>
    <col min="10248" max="10249" width="2.125" style="218" customWidth="1"/>
    <col min="10250" max="10250" width="2.25" style="218" customWidth="1"/>
    <col min="10251" max="10251" width="2.625" style="218" customWidth="1"/>
    <col min="10252" max="10252" width="2.125" style="218" customWidth="1"/>
    <col min="10253" max="10253" width="2.5" style="218" customWidth="1"/>
    <col min="10254" max="10254" width="2.375" style="218" customWidth="1"/>
    <col min="10255" max="10255" width="2.25" style="218" customWidth="1"/>
    <col min="10256" max="10256" width="3.875" style="218" customWidth="1"/>
    <col min="10257" max="10257" width="2.375" style="218" customWidth="1"/>
    <col min="10258" max="10258" width="2.125" style="218" customWidth="1"/>
    <col min="10259" max="10259" width="2.5" style="218" customWidth="1"/>
    <col min="10260" max="10260" width="2.25" style="218" customWidth="1"/>
    <col min="10261" max="10261" width="2.125" style="218" customWidth="1"/>
    <col min="10262" max="10262" width="2.25" style="218" customWidth="1"/>
    <col min="10263" max="10263" width="2.5" style="218" customWidth="1"/>
    <col min="10264" max="10264" width="3.625" style="218" customWidth="1"/>
    <col min="10265" max="10265" width="2.25" style="218" customWidth="1"/>
    <col min="10266" max="10266" width="2.125" style="218" customWidth="1"/>
    <col min="10267" max="10267" width="2.25" style="218" customWidth="1"/>
    <col min="10268" max="10268" width="2.125" style="218" customWidth="1"/>
    <col min="10269" max="10269" width="2.375" style="218" customWidth="1"/>
    <col min="10270" max="10270" width="2.125" style="218" customWidth="1"/>
    <col min="10271" max="10271" width="3.125" style="218" customWidth="1"/>
    <col min="10272" max="10272" width="2.375" style="218" customWidth="1"/>
    <col min="10273" max="10274" width="2.25" style="218" customWidth="1"/>
    <col min="10275" max="10276" width="2.5" style="218" customWidth="1"/>
    <col min="10277" max="10277" width="2.25" style="218" customWidth="1"/>
    <col min="10278" max="10278" width="3.125" style="218" customWidth="1"/>
    <col min="10279" max="10279" width="2.375" style="218" customWidth="1"/>
    <col min="10280" max="10280" width="2.5" style="218" customWidth="1"/>
    <col min="10281" max="10281" width="2.125" style="218" customWidth="1"/>
    <col min="10282" max="10282" width="2.875" style="218" customWidth="1"/>
    <col min="10283" max="10283" width="2.625" style="218" customWidth="1"/>
    <col min="10284" max="10284" width="2.75" style="218" customWidth="1"/>
    <col min="10285" max="10285" width="2.5" style="218" customWidth="1"/>
    <col min="10286" max="10286" width="2.75" style="218" customWidth="1"/>
    <col min="10287" max="10287" width="2.375" style="218" customWidth="1"/>
    <col min="10288" max="10288" width="3" style="218" customWidth="1"/>
    <col min="10289" max="10289" width="2.75" style="218" customWidth="1"/>
    <col min="10290" max="10293" width="2.375" style="218" customWidth="1"/>
    <col min="10294" max="10496" width="9" style="218"/>
    <col min="10497" max="10497" width="2.125" style="218" customWidth="1"/>
    <col min="10498" max="10498" width="1.875" style="218" customWidth="1"/>
    <col min="10499" max="10499" width="2.25" style="218" customWidth="1"/>
    <col min="10500" max="10500" width="2.5" style="218" customWidth="1"/>
    <col min="10501" max="10501" width="3.625" style="218" customWidth="1"/>
    <col min="10502" max="10502" width="2.125" style="218" customWidth="1"/>
    <col min="10503" max="10503" width="2.25" style="218" customWidth="1"/>
    <col min="10504" max="10505" width="2.125" style="218" customWidth="1"/>
    <col min="10506" max="10506" width="2.25" style="218" customWidth="1"/>
    <col min="10507" max="10507" width="2.625" style="218" customWidth="1"/>
    <col min="10508" max="10508" width="2.125" style="218" customWidth="1"/>
    <col min="10509" max="10509" width="2.5" style="218" customWidth="1"/>
    <col min="10510" max="10510" width="2.375" style="218" customWidth="1"/>
    <col min="10511" max="10511" width="2.25" style="218" customWidth="1"/>
    <col min="10512" max="10512" width="3.875" style="218" customWidth="1"/>
    <col min="10513" max="10513" width="2.375" style="218" customWidth="1"/>
    <col min="10514" max="10514" width="2.125" style="218" customWidth="1"/>
    <col min="10515" max="10515" width="2.5" style="218" customWidth="1"/>
    <col min="10516" max="10516" width="2.25" style="218" customWidth="1"/>
    <col min="10517" max="10517" width="2.125" style="218" customWidth="1"/>
    <col min="10518" max="10518" width="2.25" style="218" customWidth="1"/>
    <col min="10519" max="10519" width="2.5" style="218" customWidth="1"/>
    <col min="10520" max="10520" width="3.625" style="218" customWidth="1"/>
    <col min="10521" max="10521" width="2.25" style="218" customWidth="1"/>
    <col min="10522" max="10522" width="2.125" style="218" customWidth="1"/>
    <col min="10523" max="10523" width="2.25" style="218" customWidth="1"/>
    <col min="10524" max="10524" width="2.125" style="218" customWidth="1"/>
    <col min="10525" max="10525" width="2.375" style="218" customWidth="1"/>
    <col min="10526" max="10526" width="2.125" style="218" customWidth="1"/>
    <col min="10527" max="10527" width="3.125" style="218" customWidth="1"/>
    <col min="10528" max="10528" width="2.375" style="218" customWidth="1"/>
    <col min="10529" max="10530" width="2.25" style="218" customWidth="1"/>
    <col min="10531" max="10532" width="2.5" style="218" customWidth="1"/>
    <col min="10533" max="10533" width="2.25" style="218" customWidth="1"/>
    <col min="10534" max="10534" width="3.125" style="218" customWidth="1"/>
    <col min="10535" max="10535" width="2.375" style="218" customWidth="1"/>
    <col min="10536" max="10536" width="2.5" style="218" customWidth="1"/>
    <col min="10537" max="10537" width="2.125" style="218" customWidth="1"/>
    <col min="10538" max="10538" width="2.875" style="218" customWidth="1"/>
    <col min="10539" max="10539" width="2.625" style="218" customWidth="1"/>
    <col min="10540" max="10540" width="2.75" style="218" customWidth="1"/>
    <col min="10541" max="10541" width="2.5" style="218" customWidth="1"/>
    <col min="10542" max="10542" width="2.75" style="218" customWidth="1"/>
    <col min="10543" max="10543" width="2.375" style="218" customWidth="1"/>
    <col min="10544" max="10544" width="3" style="218" customWidth="1"/>
    <col min="10545" max="10545" width="2.75" style="218" customWidth="1"/>
    <col min="10546" max="10549" width="2.375" style="218" customWidth="1"/>
    <col min="10550" max="10752" width="9" style="218"/>
    <col min="10753" max="10753" width="2.125" style="218" customWidth="1"/>
    <col min="10754" max="10754" width="1.875" style="218" customWidth="1"/>
    <col min="10755" max="10755" width="2.25" style="218" customWidth="1"/>
    <col min="10756" max="10756" width="2.5" style="218" customWidth="1"/>
    <col min="10757" max="10757" width="3.625" style="218" customWidth="1"/>
    <col min="10758" max="10758" width="2.125" style="218" customWidth="1"/>
    <col min="10759" max="10759" width="2.25" style="218" customWidth="1"/>
    <col min="10760" max="10761" width="2.125" style="218" customWidth="1"/>
    <col min="10762" max="10762" width="2.25" style="218" customWidth="1"/>
    <col min="10763" max="10763" width="2.625" style="218" customWidth="1"/>
    <col min="10764" max="10764" width="2.125" style="218" customWidth="1"/>
    <col min="10765" max="10765" width="2.5" style="218" customWidth="1"/>
    <col min="10766" max="10766" width="2.375" style="218" customWidth="1"/>
    <col min="10767" max="10767" width="2.25" style="218" customWidth="1"/>
    <col min="10768" max="10768" width="3.875" style="218" customWidth="1"/>
    <col min="10769" max="10769" width="2.375" style="218" customWidth="1"/>
    <col min="10770" max="10770" width="2.125" style="218" customWidth="1"/>
    <col min="10771" max="10771" width="2.5" style="218" customWidth="1"/>
    <col min="10772" max="10772" width="2.25" style="218" customWidth="1"/>
    <col min="10773" max="10773" width="2.125" style="218" customWidth="1"/>
    <col min="10774" max="10774" width="2.25" style="218" customWidth="1"/>
    <col min="10775" max="10775" width="2.5" style="218" customWidth="1"/>
    <col min="10776" max="10776" width="3.625" style="218" customWidth="1"/>
    <col min="10777" max="10777" width="2.25" style="218" customWidth="1"/>
    <col min="10778" max="10778" width="2.125" style="218" customWidth="1"/>
    <col min="10779" max="10779" width="2.25" style="218" customWidth="1"/>
    <col min="10780" max="10780" width="2.125" style="218" customWidth="1"/>
    <col min="10781" max="10781" width="2.375" style="218" customWidth="1"/>
    <col min="10782" max="10782" width="2.125" style="218" customWidth="1"/>
    <col min="10783" max="10783" width="3.125" style="218" customWidth="1"/>
    <col min="10784" max="10784" width="2.375" style="218" customWidth="1"/>
    <col min="10785" max="10786" width="2.25" style="218" customWidth="1"/>
    <col min="10787" max="10788" width="2.5" style="218" customWidth="1"/>
    <col min="10789" max="10789" width="2.25" style="218" customWidth="1"/>
    <col min="10790" max="10790" width="3.125" style="218" customWidth="1"/>
    <col min="10791" max="10791" width="2.375" style="218" customWidth="1"/>
    <col min="10792" max="10792" width="2.5" style="218" customWidth="1"/>
    <col min="10793" max="10793" width="2.125" style="218" customWidth="1"/>
    <col min="10794" max="10794" width="2.875" style="218" customWidth="1"/>
    <col min="10795" max="10795" width="2.625" style="218" customWidth="1"/>
    <col min="10796" max="10796" width="2.75" style="218" customWidth="1"/>
    <col min="10797" max="10797" width="2.5" style="218" customWidth="1"/>
    <col min="10798" max="10798" width="2.75" style="218" customWidth="1"/>
    <col min="10799" max="10799" width="2.375" style="218" customWidth="1"/>
    <col min="10800" max="10800" width="3" style="218" customWidth="1"/>
    <col min="10801" max="10801" width="2.75" style="218" customWidth="1"/>
    <col min="10802" max="10805" width="2.375" style="218" customWidth="1"/>
    <col min="10806" max="11008" width="9" style="218"/>
    <col min="11009" max="11009" width="2.125" style="218" customWidth="1"/>
    <col min="11010" max="11010" width="1.875" style="218" customWidth="1"/>
    <col min="11011" max="11011" width="2.25" style="218" customWidth="1"/>
    <col min="11012" max="11012" width="2.5" style="218" customWidth="1"/>
    <col min="11013" max="11013" width="3.625" style="218" customWidth="1"/>
    <col min="11014" max="11014" width="2.125" style="218" customWidth="1"/>
    <col min="11015" max="11015" width="2.25" style="218" customWidth="1"/>
    <col min="11016" max="11017" width="2.125" style="218" customWidth="1"/>
    <col min="11018" max="11018" width="2.25" style="218" customWidth="1"/>
    <col min="11019" max="11019" width="2.625" style="218" customWidth="1"/>
    <col min="11020" max="11020" width="2.125" style="218" customWidth="1"/>
    <col min="11021" max="11021" width="2.5" style="218" customWidth="1"/>
    <col min="11022" max="11022" width="2.375" style="218" customWidth="1"/>
    <col min="11023" max="11023" width="2.25" style="218" customWidth="1"/>
    <col min="11024" max="11024" width="3.875" style="218" customWidth="1"/>
    <col min="11025" max="11025" width="2.375" style="218" customWidth="1"/>
    <col min="11026" max="11026" width="2.125" style="218" customWidth="1"/>
    <col min="11027" max="11027" width="2.5" style="218" customWidth="1"/>
    <col min="11028" max="11028" width="2.25" style="218" customWidth="1"/>
    <col min="11029" max="11029" width="2.125" style="218" customWidth="1"/>
    <col min="11030" max="11030" width="2.25" style="218" customWidth="1"/>
    <col min="11031" max="11031" width="2.5" style="218" customWidth="1"/>
    <col min="11032" max="11032" width="3.625" style="218" customWidth="1"/>
    <col min="11033" max="11033" width="2.25" style="218" customWidth="1"/>
    <col min="11034" max="11034" width="2.125" style="218" customWidth="1"/>
    <col min="11035" max="11035" width="2.25" style="218" customWidth="1"/>
    <col min="11036" max="11036" width="2.125" style="218" customWidth="1"/>
    <col min="11037" max="11037" width="2.375" style="218" customWidth="1"/>
    <col min="11038" max="11038" width="2.125" style="218" customWidth="1"/>
    <col min="11039" max="11039" width="3.125" style="218" customWidth="1"/>
    <col min="11040" max="11040" width="2.375" style="218" customWidth="1"/>
    <col min="11041" max="11042" width="2.25" style="218" customWidth="1"/>
    <col min="11043" max="11044" width="2.5" style="218" customWidth="1"/>
    <col min="11045" max="11045" width="2.25" style="218" customWidth="1"/>
    <col min="11046" max="11046" width="3.125" style="218" customWidth="1"/>
    <col min="11047" max="11047" width="2.375" style="218" customWidth="1"/>
    <col min="11048" max="11048" width="2.5" style="218" customWidth="1"/>
    <col min="11049" max="11049" width="2.125" style="218" customWidth="1"/>
    <col min="11050" max="11050" width="2.875" style="218" customWidth="1"/>
    <col min="11051" max="11051" width="2.625" style="218" customWidth="1"/>
    <col min="11052" max="11052" width="2.75" style="218" customWidth="1"/>
    <col min="11053" max="11053" width="2.5" style="218" customWidth="1"/>
    <col min="11054" max="11054" width="2.75" style="218" customWidth="1"/>
    <col min="11055" max="11055" width="2.375" style="218" customWidth="1"/>
    <col min="11056" max="11056" width="3" style="218" customWidth="1"/>
    <col min="11057" max="11057" width="2.75" style="218" customWidth="1"/>
    <col min="11058" max="11061" width="2.375" style="218" customWidth="1"/>
    <col min="11062" max="11264" width="9" style="218"/>
    <col min="11265" max="11265" width="2.125" style="218" customWidth="1"/>
    <col min="11266" max="11266" width="1.875" style="218" customWidth="1"/>
    <col min="11267" max="11267" width="2.25" style="218" customWidth="1"/>
    <col min="11268" max="11268" width="2.5" style="218" customWidth="1"/>
    <col min="11269" max="11269" width="3.625" style="218" customWidth="1"/>
    <col min="11270" max="11270" width="2.125" style="218" customWidth="1"/>
    <col min="11271" max="11271" width="2.25" style="218" customWidth="1"/>
    <col min="11272" max="11273" width="2.125" style="218" customWidth="1"/>
    <col min="11274" max="11274" width="2.25" style="218" customWidth="1"/>
    <col min="11275" max="11275" width="2.625" style="218" customWidth="1"/>
    <col min="11276" max="11276" width="2.125" style="218" customWidth="1"/>
    <col min="11277" max="11277" width="2.5" style="218" customWidth="1"/>
    <col min="11278" max="11278" width="2.375" style="218" customWidth="1"/>
    <col min="11279" max="11279" width="2.25" style="218" customWidth="1"/>
    <col min="11280" max="11280" width="3.875" style="218" customWidth="1"/>
    <col min="11281" max="11281" width="2.375" style="218" customWidth="1"/>
    <col min="11282" max="11282" width="2.125" style="218" customWidth="1"/>
    <col min="11283" max="11283" width="2.5" style="218" customWidth="1"/>
    <col min="11284" max="11284" width="2.25" style="218" customWidth="1"/>
    <col min="11285" max="11285" width="2.125" style="218" customWidth="1"/>
    <col min="11286" max="11286" width="2.25" style="218" customWidth="1"/>
    <col min="11287" max="11287" width="2.5" style="218" customWidth="1"/>
    <col min="11288" max="11288" width="3.625" style="218" customWidth="1"/>
    <col min="11289" max="11289" width="2.25" style="218" customWidth="1"/>
    <col min="11290" max="11290" width="2.125" style="218" customWidth="1"/>
    <col min="11291" max="11291" width="2.25" style="218" customWidth="1"/>
    <col min="11292" max="11292" width="2.125" style="218" customWidth="1"/>
    <col min="11293" max="11293" width="2.375" style="218" customWidth="1"/>
    <col min="11294" max="11294" width="2.125" style="218" customWidth="1"/>
    <col min="11295" max="11295" width="3.125" style="218" customWidth="1"/>
    <col min="11296" max="11296" width="2.375" style="218" customWidth="1"/>
    <col min="11297" max="11298" width="2.25" style="218" customWidth="1"/>
    <col min="11299" max="11300" width="2.5" style="218" customWidth="1"/>
    <col min="11301" max="11301" width="2.25" style="218" customWidth="1"/>
    <col min="11302" max="11302" width="3.125" style="218" customWidth="1"/>
    <col min="11303" max="11303" width="2.375" style="218" customWidth="1"/>
    <col min="11304" max="11304" width="2.5" style="218" customWidth="1"/>
    <col min="11305" max="11305" width="2.125" style="218" customWidth="1"/>
    <col min="11306" max="11306" width="2.875" style="218" customWidth="1"/>
    <col min="11307" max="11307" width="2.625" style="218" customWidth="1"/>
    <col min="11308" max="11308" width="2.75" style="218" customWidth="1"/>
    <col min="11309" max="11309" width="2.5" style="218" customWidth="1"/>
    <col min="11310" max="11310" width="2.75" style="218" customWidth="1"/>
    <col min="11311" max="11311" width="2.375" style="218" customWidth="1"/>
    <col min="11312" max="11312" width="3" style="218" customWidth="1"/>
    <col min="11313" max="11313" width="2.75" style="218" customWidth="1"/>
    <col min="11314" max="11317" width="2.375" style="218" customWidth="1"/>
    <col min="11318" max="11520" width="9" style="218"/>
    <col min="11521" max="11521" width="2.125" style="218" customWidth="1"/>
    <col min="11522" max="11522" width="1.875" style="218" customWidth="1"/>
    <col min="11523" max="11523" width="2.25" style="218" customWidth="1"/>
    <col min="11524" max="11524" width="2.5" style="218" customWidth="1"/>
    <col min="11525" max="11525" width="3.625" style="218" customWidth="1"/>
    <col min="11526" max="11526" width="2.125" style="218" customWidth="1"/>
    <col min="11527" max="11527" width="2.25" style="218" customWidth="1"/>
    <col min="11528" max="11529" width="2.125" style="218" customWidth="1"/>
    <col min="11530" max="11530" width="2.25" style="218" customWidth="1"/>
    <col min="11531" max="11531" width="2.625" style="218" customWidth="1"/>
    <col min="11532" max="11532" width="2.125" style="218" customWidth="1"/>
    <col min="11533" max="11533" width="2.5" style="218" customWidth="1"/>
    <col min="11534" max="11534" width="2.375" style="218" customWidth="1"/>
    <col min="11535" max="11535" width="2.25" style="218" customWidth="1"/>
    <col min="11536" max="11536" width="3.875" style="218" customWidth="1"/>
    <col min="11537" max="11537" width="2.375" style="218" customWidth="1"/>
    <col min="11538" max="11538" width="2.125" style="218" customWidth="1"/>
    <col min="11539" max="11539" width="2.5" style="218" customWidth="1"/>
    <col min="11540" max="11540" width="2.25" style="218" customWidth="1"/>
    <col min="11541" max="11541" width="2.125" style="218" customWidth="1"/>
    <col min="11542" max="11542" width="2.25" style="218" customWidth="1"/>
    <col min="11543" max="11543" width="2.5" style="218" customWidth="1"/>
    <col min="11544" max="11544" width="3.625" style="218" customWidth="1"/>
    <col min="11545" max="11545" width="2.25" style="218" customWidth="1"/>
    <col min="11546" max="11546" width="2.125" style="218" customWidth="1"/>
    <col min="11547" max="11547" width="2.25" style="218" customWidth="1"/>
    <col min="11548" max="11548" width="2.125" style="218" customWidth="1"/>
    <col min="11549" max="11549" width="2.375" style="218" customWidth="1"/>
    <col min="11550" max="11550" width="2.125" style="218" customWidth="1"/>
    <col min="11551" max="11551" width="3.125" style="218" customWidth="1"/>
    <col min="11552" max="11552" width="2.375" style="218" customWidth="1"/>
    <col min="11553" max="11554" width="2.25" style="218" customWidth="1"/>
    <col min="11555" max="11556" width="2.5" style="218" customWidth="1"/>
    <col min="11557" max="11557" width="2.25" style="218" customWidth="1"/>
    <col min="11558" max="11558" width="3.125" style="218" customWidth="1"/>
    <col min="11559" max="11559" width="2.375" style="218" customWidth="1"/>
    <col min="11560" max="11560" width="2.5" style="218" customWidth="1"/>
    <col min="11561" max="11561" width="2.125" style="218" customWidth="1"/>
    <col min="11562" max="11562" width="2.875" style="218" customWidth="1"/>
    <col min="11563" max="11563" width="2.625" style="218" customWidth="1"/>
    <col min="11564" max="11564" width="2.75" style="218" customWidth="1"/>
    <col min="11565" max="11565" width="2.5" style="218" customWidth="1"/>
    <col min="11566" max="11566" width="2.75" style="218" customWidth="1"/>
    <col min="11567" max="11567" width="2.375" style="218" customWidth="1"/>
    <col min="11568" max="11568" width="3" style="218" customWidth="1"/>
    <col min="11569" max="11569" width="2.75" style="218" customWidth="1"/>
    <col min="11570" max="11573" width="2.375" style="218" customWidth="1"/>
    <col min="11574" max="11776" width="9" style="218"/>
    <col min="11777" max="11777" width="2.125" style="218" customWidth="1"/>
    <col min="11778" max="11778" width="1.875" style="218" customWidth="1"/>
    <col min="11779" max="11779" width="2.25" style="218" customWidth="1"/>
    <col min="11780" max="11780" width="2.5" style="218" customWidth="1"/>
    <col min="11781" max="11781" width="3.625" style="218" customWidth="1"/>
    <col min="11782" max="11782" width="2.125" style="218" customWidth="1"/>
    <col min="11783" max="11783" width="2.25" style="218" customWidth="1"/>
    <col min="11784" max="11785" width="2.125" style="218" customWidth="1"/>
    <col min="11786" max="11786" width="2.25" style="218" customWidth="1"/>
    <col min="11787" max="11787" width="2.625" style="218" customWidth="1"/>
    <col min="11788" max="11788" width="2.125" style="218" customWidth="1"/>
    <col min="11789" max="11789" width="2.5" style="218" customWidth="1"/>
    <col min="11790" max="11790" width="2.375" style="218" customWidth="1"/>
    <col min="11791" max="11791" width="2.25" style="218" customWidth="1"/>
    <col min="11792" max="11792" width="3.875" style="218" customWidth="1"/>
    <col min="11793" max="11793" width="2.375" style="218" customWidth="1"/>
    <col min="11794" max="11794" width="2.125" style="218" customWidth="1"/>
    <col min="11795" max="11795" width="2.5" style="218" customWidth="1"/>
    <col min="11796" max="11796" width="2.25" style="218" customWidth="1"/>
    <col min="11797" max="11797" width="2.125" style="218" customWidth="1"/>
    <col min="11798" max="11798" width="2.25" style="218" customWidth="1"/>
    <col min="11799" max="11799" width="2.5" style="218" customWidth="1"/>
    <col min="11800" max="11800" width="3.625" style="218" customWidth="1"/>
    <col min="11801" max="11801" width="2.25" style="218" customWidth="1"/>
    <col min="11802" max="11802" width="2.125" style="218" customWidth="1"/>
    <col min="11803" max="11803" width="2.25" style="218" customWidth="1"/>
    <col min="11804" max="11804" width="2.125" style="218" customWidth="1"/>
    <col min="11805" max="11805" width="2.375" style="218" customWidth="1"/>
    <col min="11806" max="11806" width="2.125" style="218" customWidth="1"/>
    <col min="11807" max="11807" width="3.125" style="218" customWidth="1"/>
    <col min="11808" max="11808" width="2.375" style="218" customWidth="1"/>
    <col min="11809" max="11810" width="2.25" style="218" customWidth="1"/>
    <col min="11811" max="11812" width="2.5" style="218" customWidth="1"/>
    <col min="11813" max="11813" width="2.25" style="218" customWidth="1"/>
    <col min="11814" max="11814" width="3.125" style="218" customWidth="1"/>
    <col min="11815" max="11815" width="2.375" style="218" customWidth="1"/>
    <col min="11816" max="11816" width="2.5" style="218" customWidth="1"/>
    <col min="11817" max="11817" width="2.125" style="218" customWidth="1"/>
    <col min="11818" max="11818" width="2.875" style="218" customWidth="1"/>
    <col min="11819" max="11819" width="2.625" style="218" customWidth="1"/>
    <col min="11820" max="11820" width="2.75" style="218" customWidth="1"/>
    <col min="11821" max="11821" width="2.5" style="218" customWidth="1"/>
    <col min="11822" max="11822" width="2.75" style="218" customWidth="1"/>
    <col min="11823" max="11823" width="2.375" style="218" customWidth="1"/>
    <col min="11824" max="11824" width="3" style="218" customWidth="1"/>
    <col min="11825" max="11825" width="2.75" style="218" customWidth="1"/>
    <col min="11826" max="11829" width="2.375" style="218" customWidth="1"/>
    <col min="11830" max="12032" width="9" style="218"/>
    <col min="12033" max="12033" width="2.125" style="218" customWidth="1"/>
    <col min="12034" max="12034" width="1.875" style="218" customWidth="1"/>
    <col min="12035" max="12035" width="2.25" style="218" customWidth="1"/>
    <col min="12036" max="12036" width="2.5" style="218" customWidth="1"/>
    <col min="12037" max="12037" width="3.625" style="218" customWidth="1"/>
    <col min="12038" max="12038" width="2.125" style="218" customWidth="1"/>
    <col min="12039" max="12039" width="2.25" style="218" customWidth="1"/>
    <col min="12040" max="12041" width="2.125" style="218" customWidth="1"/>
    <col min="12042" max="12042" width="2.25" style="218" customWidth="1"/>
    <col min="12043" max="12043" width="2.625" style="218" customWidth="1"/>
    <col min="12044" max="12044" width="2.125" style="218" customWidth="1"/>
    <col min="12045" max="12045" width="2.5" style="218" customWidth="1"/>
    <col min="12046" max="12046" width="2.375" style="218" customWidth="1"/>
    <col min="12047" max="12047" width="2.25" style="218" customWidth="1"/>
    <col min="12048" max="12048" width="3.875" style="218" customWidth="1"/>
    <col min="12049" max="12049" width="2.375" style="218" customWidth="1"/>
    <col min="12050" max="12050" width="2.125" style="218" customWidth="1"/>
    <col min="12051" max="12051" width="2.5" style="218" customWidth="1"/>
    <col min="12052" max="12052" width="2.25" style="218" customWidth="1"/>
    <col min="12053" max="12053" width="2.125" style="218" customWidth="1"/>
    <col min="12054" max="12054" width="2.25" style="218" customWidth="1"/>
    <col min="12055" max="12055" width="2.5" style="218" customWidth="1"/>
    <col min="12056" max="12056" width="3.625" style="218" customWidth="1"/>
    <col min="12057" max="12057" width="2.25" style="218" customWidth="1"/>
    <col min="12058" max="12058" width="2.125" style="218" customWidth="1"/>
    <col min="12059" max="12059" width="2.25" style="218" customWidth="1"/>
    <col min="12060" max="12060" width="2.125" style="218" customWidth="1"/>
    <col min="12061" max="12061" width="2.375" style="218" customWidth="1"/>
    <col min="12062" max="12062" width="2.125" style="218" customWidth="1"/>
    <col min="12063" max="12063" width="3.125" style="218" customWidth="1"/>
    <col min="12064" max="12064" width="2.375" style="218" customWidth="1"/>
    <col min="12065" max="12066" width="2.25" style="218" customWidth="1"/>
    <col min="12067" max="12068" width="2.5" style="218" customWidth="1"/>
    <col min="12069" max="12069" width="2.25" style="218" customWidth="1"/>
    <col min="12070" max="12070" width="3.125" style="218" customWidth="1"/>
    <col min="12071" max="12071" width="2.375" style="218" customWidth="1"/>
    <col min="12072" max="12072" width="2.5" style="218" customWidth="1"/>
    <col min="12073" max="12073" width="2.125" style="218" customWidth="1"/>
    <col min="12074" max="12074" width="2.875" style="218" customWidth="1"/>
    <col min="12075" max="12075" width="2.625" style="218" customWidth="1"/>
    <col min="12076" max="12076" width="2.75" style="218" customWidth="1"/>
    <col min="12077" max="12077" width="2.5" style="218" customWidth="1"/>
    <col min="12078" max="12078" width="2.75" style="218" customWidth="1"/>
    <col min="12079" max="12079" width="2.375" style="218" customWidth="1"/>
    <col min="12080" max="12080" width="3" style="218" customWidth="1"/>
    <col min="12081" max="12081" width="2.75" style="218" customWidth="1"/>
    <col min="12082" max="12085" width="2.375" style="218" customWidth="1"/>
    <col min="12086" max="12288" width="9" style="218"/>
    <col min="12289" max="12289" width="2.125" style="218" customWidth="1"/>
    <col min="12290" max="12290" width="1.875" style="218" customWidth="1"/>
    <col min="12291" max="12291" width="2.25" style="218" customWidth="1"/>
    <col min="12292" max="12292" width="2.5" style="218" customWidth="1"/>
    <col min="12293" max="12293" width="3.625" style="218" customWidth="1"/>
    <col min="12294" max="12294" width="2.125" style="218" customWidth="1"/>
    <col min="12295" max="12295" width="2.25" style="218" customWidth="1"/>
    <col min="12296" max="12297" width="2.125" style="218" customWidth="1"/>
    <col min="12298" max="12298" width="2.25" style="218" customWidth="1"/>
    <col min="12299" max="12299" width="2.625" style="218" customWidth="1"/>
    <col min="12300" max="12300" width="2.125" style="218" customWidth="1"/>
    <col min="12301" max="12301" width="2.5" style="218" customWidth="1"/>
    <col min="12302" max="12302" width="2.375" style="218" customWidth="1"/>
    <col min="12303" max="12303" width="2.25" style="218" customWidth="1"/>
    <col min="12304" max="12304" width="3.875" style="218" customWidth="1"/>
    <col min="12305" max="12305" width="2.375" style="218" customWidth="1"/>
    <col min="12306" max="12306" width="2.125" style="218" customWidth="1"/>
    <col min="12307" max="12307" width="2.5" style="218" customWidth="1"/>
    <col min="12308" max="12308" width="2.25" style="218" customWidth="1"/>
    <col min="12309" max="12309" width="2.125" style="218" customWidth="1"/>
    <col min="12310" max="12310" width="2.25" style="218" customWidth="1"/>
    <col min="12311" max="12311" width="2.5" style="218" customWidth="1"/>
    <col min="12312" max="12312" width="3.625" style="218" customWidth="1"/>
    <col min="12313" max="12313" width="2.25" style="218" customWidth="1"/>
    <col min="12314" max="12314" width="2.125" style="218" customWidth="1"/>
    <col min="12315" max="12315" width="2.25" style="218" customWidth="1"/>
    <col min="12316" max="12316" width="2.125" style="218" customWidth="1"/>
    <col min="12317" max="12317" width="2.375" style="218" customWidth="1"/>
    <col min="12318" max="12318" width="2.125" style="218" customWidth="1"/>
    <col min="12319" max="12319" width="3.125" style="218" customWidth="1"/>
    <col min="12320" max="12320" width="2.375" style="218" customWidth="1"/>
    <col min="12321" max="12322" width="2.25" style="218" customWidth="1"/>
    <col min="12323" max="12324" width="2.5" style="218" customWidth="1"/>
    <col min="12325" max="12325" width="2.25" style="218" customWidth="1"/>
    <col min="12326" max="12326" width="3.125" style="218" customWidth="1"/>
    <col min="12327" max="12327" width="2.375" style="218" customWidth="1"/>
    <col min="12328" max="12328" width="2.5" style="218" customWidth="1"/>
    <col min="12329" max="12329" width="2.125" style="218" customWidth="1"/>
    <col min="12330" max="12330" width="2.875" style="218" customWidth="1"/>
    <col min="12331" max="12331" width="2.625" style="218" customWidth="1"/>
    <col min="12332" max="12332" width="2.75" style="218" customWidth="1"/>
    <col min="12333" max="12333" width="2.5" style="218" customWidth="1"/>
    <col min="12334" max="12334" width="2.75" style="218" customWidth="1"/>
    <col min="12335" max="12335" width="2.375" style="218" customWidth="1"/>
    <col min="12336" max="12336" width="3" style="218" customWidth="1"/>
    <col min="12337" max="12337" width="2.75" style="218" customWidth="1"/>
    <col min="12338" max="12341" width="2.375" style="218" customWidth="1"/>
    <col min="12342" max="12544" width="9" style="218"/>
    <col min="12545" max="12545" width="2.125" style="218" customWidth="1"/>
    <col min="12546" max="12546" width="1.875" style="218" customWidth="1"/>
    <col min="12547" max="12547" width="2.25" style="218" customWidth="1"/>
    <col min="12548" max="12548" width="2.5" style="218" customWidth="1"/>
    <col min="12549" max="12549" width="3.625" style="218" customWidth="1"/>
    <col min="12550" max="12550" width="2.125" style="218" customWidth="1"/>
    <col min="12551" max="12551" width="2.25" style="218" customWidth="1"/>
    <col min="12552" max="12553" width="2.125" style="218" customWidth="1"/>
    <col min="12554" max="12554" width="2.25" style="218" customWidth="1"/>
    <col min="12555" max="12555" width="2.625" style="218" customWidth="1"/>
    <col min="12556" max="12556" width="2.125" style="218" customWidth="1"/>
    <col min="12557" max="12557" width="2.5" style="218" customWidth="1"/>
    <col min="12558" max="12558" width="2.375" style="218" customWidth="1"/>
    <col min="12559" max="12559" width="2.25" style="218" customWidth="1"/>
    <col min="12560" max="12560" width="3.875" style="218" customWidth="1"/>
    <col min="12561" max="12561" width="2.375" style="218" customWidth="1"/>
    <col min="12562" max="12562" width="2.125" style="218" customWidth="1"/>
    <col min="12563" max="12563" width="2.5" style="218" customWidth="1"/>
    <col min="12564" max="12564" width="2.25" style="218" customWidth="1"/>
    <col min="12565" max="12565" width="2.125" style="218" customWidth="1"/>
    <col min="12566" max="12566" width="2.25" style="218" customWidth="1"/>
    <col min="12567" max="12567" width="2.5" style="218" customWidth="1"/>
    <col min="12568" max="12568" width="3.625" style="218" customWidth="1"/>
    <col min="12569" max="12569" width="2.25" style="218" customWidth="1"/>
    <col min="12570" max="12570" width="2.125" style="218" customWidth="1"/>
    <col min="12571" max="12571" width="2.25" style="218" customWidth="1"/>
    <col min="12572" max="12572" width="2.125" style="218" customWidth="1"/>
    <col min="12573" max="12573" width="2.375" style="218" customWidth="1"/>
    <col min="12574" max="12574" width="2.125" style="218" customWidth="1"/>
    <col min="12575" max="12575" width="3.125" style="218" customWidth="1"/>
    <col min="12576" max="12576" width="2.375" style="218" customWidth="1"/>
    <col min="12577" max="12578" width="2.25" style="218" customWidth="1"/>
    <col min="12579" max="12580" width="2.5" style="218" customWidth="1"/>
    <col min="12581" max="12581" width="2.25" style="218" customWidth="1"/>
    <col min="12582" max="12582" width="3.125" style="218" customWidth="1"/>
    <col min="12583" max="12583" width="2.375" style="218" customWidth="1"/>
    <col min="12584" max="12584" width="2.5" style="218" customWidth="1"/>
    <col min="12585" max="12585" width="2.125" style="218" customWidth="1"/>
    <col min="12586" max="12586" width="2.875" style="218" customWidth="1"/>
    <col min="12587" max="12587" width="2.625" style="218" customWidth="1"/>
    <col min="12588" max="12588" width="2.75" style="218" customWidth="1"/>
    <col min="12589" max="12589" width="2.5" style="218" customWidth="1"/>
    <col min="12590" max="12590" width="2.75" style="218" customWidth="1"/>
    <col min="12591" max="12591" width="2.375" style="218" customWidth="1"/>
    <col min="12592" max="12592" width="3" style="218" customWidth="1"/>
    <col min="12593" max="12593" width="2.75" style="218" customWidth="1"/>
    <col min="12594" max="12597" width="2.375" style="218" customWidth="1"/>
    <col min="12598" max="12800" width="9" style="218"/>
    <col min="12801" max="12801" width="2.125" style="218" customWidth="1"/>
    <col min="12802" max="12802" width="1.875" style="218" customWidth="1"/>
    <col min="12803" max="12803" width="2.25" style="218" customWidth="1"/>
    <col min="12804" max="12804" width="2.5" style="218" customWidth="1"/>
    <col min="12805" max="12805" width="3.625" style="218" customWidth="1"/>
    <col min="12806" max="12806" width="2.125" style="218" customWidth="1"/>
    <col min="12807" max="12807" width="2.25" style="218" customWidth="1"/>
    <col min="12808" max="12809" width="2.125" style="218" customWidth="1"/>
    <col min="12810" max="12810" width="2.25" style="218" customWidth="1"/>
    <col min="12811" max="12811" width="2.625" style="218" customWidth="1"/>
    <col min="12812" max="12812" width="2.125" style="218" customWidth="1"/>
    <col min="12813" max="12813" width="2.5" style="218" customWidth="1"/>
    <col min="12814" max="12814" width="2.375" style="218" customWidth="1"/>
    <col min="12815" max="12815" width="2.25" style="218" customWidth="1"/>
    <col min="12816" max="12816" width="3.875" style="218" customWidth="1"/>
    <col min="12817" max="12817" width="2.375" style="218" customWidth="1"/>
    <col min="12818" max="12818" width="2.125" style="218" customWidth="1"/>
    <col min="12819" max="12819" width="2.5" style="218" customWidth="1"/>
    <col min="12820" max="12820" width="2.25" style="218" customWidth="1"/>
    <col min="12821" max="12821" width="2.125" style="218" customWidth="1"/>
    <col min="12822" max="12822" width="2.25" style="218" customWidth="1"/>
    <col min="12823" max="12823" width="2.5" style="218" customWidth="1"/>
    <col min="12824" max="12824" width="3.625" style="218" customWidth="1"/>
    <col min="12825" max="12825" width="2.25" style="218" customWidth="1"/>
    <col min="12826" max="12826" width="2.125" style="218" customWidth="1"/>
    <col min="12827" max="12827" width="2.25" style="218" customWidth="1"/>
    <col min="12828" max="12828" width="2.125" style="218" customWidth="1"/>
    <col min="12829" max="12829" width="2.375" style="218" customWidth="1"/>
    <col min="12830" max="12830" width="2.125" style="218" customWidth="1"/>
    <col min="12831" max="12831" width="3.125" style="218" customWidth="1"/>
    <col min="12832" max="12832" width="2.375" style="218" customWidth="1"/>
    <col min="12833" max="12834" width="2.25" style="218" customWidth="1"/>
    <col min="12835" max="12836" width="2.5" style="218" customWidth="1"/>
    <col min="12837" max="12837" width="2.25" style="218" customWidth="1"/>
    <col min="12838" max="12838" width="3.125" style="218" customWidth="1"/>
    <col min="12839" max="12839" width="2.375" style="218" customWidth="1"/>
    <col min="12840" max="12840" width="2.5" style="218" customWidth="1"/>
    <col min="12841" max="12841" width="2.125" style="218" customWidth="1"/>
    <col min="12842" max="12842" width="2.875" style="218" customWidth="1"/>
    <col min="12843" max="12843" width="2.625" style="218" customWidth="1"/>
    <col min="12844" max="12844" width="2.75" style="218" customWidth="1"/>
    <col min="12845" max="12845" width="2.5" style="218" customWidth="1"/>
    <col min="12846" max="12846" width="2.75" style="218" customWidth="1"/>
    <col min="12847" max="12847" width="2.375" style="218" customWidth="1"/>
    <col min="12848" max="12848" width="3" style="218" customWidth="1"/>
    <col min="12849" max="12849" width="2.75" style="218" customWidth="1"/>
    <col min="12850" max="12853" width="2.375" style="218" customWidth="1"/>
    <col min="12854" max="13056" width="9" style="218"/>
    <col min="13057" max="13057" width="2.125" style="218" customWidth="1"/>
    <col min="13058" max="13058" width="1.875" style="218" customWidth="1"/>
    <col min="13059" max="13059" width="2.25" style="218" customWidth="1"/>
    <col min="13060" max="13060" width="2.5" style="218" customWidth="1"/>
    <col min="13061" max="13061" width="3.625" style="218" customWidth="1"/>
    <col min="13062" max="13062" width="2.125" style="218" customWidth="1"/>
    <col min="13063" max="13063" width="2.25" style="218" customWidth="1"/>
    <col min="13064" max="13065" width="2.125" style="218" customWidth="1"/>
    <col min="13066" max="13066" width="2.25" style="218" customWidth="1"/>
    <col min="13067" max="13067" width="2.625" style="218" customWidth="1"/>
    <col min="13068" max="13068" width="2.125" style="218" customWidth="1"/>
    <col min="13069" max="13069" width="2.5" style="218" customWidth="1"/>
    <col min="13070" max="13070" width="2.375" style="218" customWidth="1"/>
    <col min="13071" max="13071" width="2.25" style="218" customWidth="1"/>
    <col min="13072" max="13072" width="3.875" style="218" customWidth="1"/>
    <col min="13073" max="13073" width="2.375" style="218" customWidth="1"/>
    <col min="13074" max="13074" width="2.125" style="218" customWidth="1"/>
    <col min="13075" max="13075" width="2.5" style="218" customWidth="1"/>
    <col min="13076" max="13076" width="2.25" style="218" customWidth="1"/>
    <col min="13077" max="13077" width="2.125" style="218" customWidth="1"/>
    <col min="13078" max="13078" width="2.25" style="218" customWidth="1"/>
    <col min="13079" max="13079" width="2.5" style="218" customWidth="1"/>
    <col min="13080" max="13080" width="3.625" style="218" customWidth="1"/>
    <col min="13081" max="13081" width="2.25" style="218" customWidth="1"/>
    <col min="13082" max="13082" width="2.125" style="218" customWidth="1"/>
    <col min="13083" max="13083" width="2.25" style="218" customWidth="1"/>
    <col min="13084" max="13084" width="2.125" style="218" customWidth="1"/>
    <col min="13085" max="13085" width="2.375" style="218" customWidth="1"/>
    <col min="13086" max="13086" width="2.125" style="218" customWidth="1"/>
    <col min="13087" max="13087" width="3.125" style="218" customWidth="1"/>
    <col min="13088" max="13088" width="2.375" style="218" customWidth="1"/>
    <col min="13089" max="13090" width="2.25" style="218" customWidth="1"/>
    <col min="13091" max="13092" width="2.5" style="218" customWidth="1"/>
    <col min="13093" max="13093" width="2.25" style="218" customWidth="1"/>
    <col min="13094" max="13094" width="3.125" style="218" customWidth="1"/>
    <col min="13095" max="13095" width="2.375" style="218" customWidth="1"/>
    <col min="13096" max="13096" width="2.5" style="218" customWidth="1"/>
    <col min="13097" max="13097" width="2.125" style="218" customWidth="1"/>
    <col min="13098" max="13098" width="2.875" style="218" customWidth="1"/>
    <col min="13099" max="13099" width="2.625" style="218" customWidth="1"/>
    <col min="13100" max="13100" width="2.75" style="218" customWidth="1"/>
    <col min="13101" max="13101" width="2.5" style="218" customWidth="1"/>
    <col min="13102" max="13102" width="2.75" style="218" customWidth="1"/>
    <col min="13103" max="13103" width="2.375" style="218" customWidth="1"/>
    <col min="13104" max="13104" width="3" style="218" customWidth="1"/>
    <col min="13105" max="13105" width="2.75" style="218" customWidth="1"/>
    <col min="13106" max="13109" width="2.375" style="218" customWidth="1"/>
    <col min="13110" max="13312" width="9" style="218"/>
    <col min="13313" max="13313" width="2.125" style="218" customWidth="1"/>
    <col min="13314" max="13314" width="1.875" style="218" customWidth="1"/>
    <col min="13315" max="13315" width="2.25" style="218" customWidth="1"/>
    <col min="13316" max="13316" width="2.5" style="218" customWidth="1"/>
    <col min="13317" max="13317" width="3.625" style="218" customWidth="1"/>
    <col min="13318" max="13318" width="2.125" style="218" customWidth="1"/>
    <col min="13319" max="13319" width="2.25" style="218" customWidth="1"/>
    <col min="13320" max="13321" width="2.125" style="218" customWidth="1"/>
    <col min="13322" max="13322" width="2.25" style="218" customWidth="1"/>
    <col min="13323" max="13323" width="2.625" style="218" customWidth="1"/>
    <col min="13324" max="13324" width="2.125" style="218" customWidth="1"/>
    <col min="13325" max="13325" width="2.5" style="218" customWidth="1"/>
    <col min="13326" max="13326" width="2.375" style="218" customWidth="1"/>
    <col min="13327" max="13327" width="2.25" style="218" customWidth="1"/>
    <col min="13328" max="13328" width="3.875" style="218" customWidth="1"/>
    <col min="13329" max="13329" width="2.375" style="218" customWidth="1"/>
    <col min="13330" max="13330" width="2.125" style="218" customWidth="1"/>
    <col min="13331" max="13331" width="2.5" style="218" customWidth="1"/>
    <col min="13332" max="13332" width="2.25" style="218" customWidth="1"/>
    <col min="13333" max="13333" width="2.125" style="218" customWidth="1"/>
    <col min="13334" max="13334" width="2.25" style="218" customWidth="1"/>
    <col min="13335" max="13335" width="2.5" style="218" customWidth="1"/>
    <col min="13336" max="13336" width="3.625" style="218" customWidth="1"/>
    <col min="13337" max="13337" width="2.25" style="218" customWidth="1"/>
    <col min="13338" max="13338" width="2.125" style="218" customWidth="1"/>
    <col min="13339" max="13339" width="2.25" style="218" customWidth="1"/>
    <col min="13340" max="13340" width="2.125" style="218" customWidth="1"/>
    <col min="13341" max="13341" width="2.375" style="218" customWidth="1"/>
    <col min="13342" max="13342" width="2.125" style="218" customWidth="1"/>
    <col min="13343" max="13343" width="3.125" style="218" customWidth="1"/>
    <col min="13344" max="13344" width="2.375" style="218" customWidth="1"/>
    <col min="13345" max="13346" width="2.25" style="218" customWidth="1"/>
    <col min="13347" max="13348" width="2.5" style="218" customWidth="1"/>
    <col min="13349" max="13349" width="2.25" style="218" customWidth="1"/>
    <col min="13350" max="13350" width="3.125" style="218" customWidth="1"/>
    <col min="13351" max="13351" width="2.375" style="218" customWidth="1"/>
    <col min="13352" max="13352" width="2.5" style="218" customWidth="1"/>
    <col min="13353" max="13353" width="2.125" style="218" customWidth="1"/>
    <col min="13354" max="13354" width="2.875" style="218" customWidth="1"/>
    <col min="13355" max="13355" width="2.625" style="218" customWidth="1"/>
    <col min="13356" max="13356" width="2.75" style="218" customWidth="1"/>
    <col min="13357" max="13357" width="2.5" style="218" customWidth="1"/>
    <col min="13358" max="13358" width="2.75" style="218" customWidth="1"/>
    <col min="13359" max="13359" width="2.375" style="218" customWidth="1"/>
    <col min="13360" max="13360" width="3" style="218" customWidth="1"/>
    <col min="13361" max="13361" width="2.75" style="218" customWidth="1"/>
    <col min="13362" max="13365" width="2.375" style="218" customWidth="1"/>
    <col min="13366" max="13568" width="9" style="218"/>
    <col min="13569" max="13569" width="2.125" style="218" customWidth="1"/>
    <col min="13570" max="13570" width="1.875" style="218" customWidth="1"/>
    <col min="13571" max="13571" width="2.25" style="218" customWidth="1"/>
    <col min="13572" max="13572" width="2.5" style="218" customWidth="1"/>
    <col min="13573" max="13573" width="3.625" style="218" customWidth="1"/>
    <col min="13574" max="13574" width="2.125" style="218" customWidth="1"/>
    <col min="13575" max="13575" width="2.25" style="218" customWidth="1"/>
    <col min="13576" max="13577" width="2.125" style="218" customWidth="1"/>
    <col min="13578" max="13578" width="2.25" style="218" customWidth="1"/>
    <col min="13579" max="13579" width="2.625" style="218" customWidth="1"/>
    <col min="13580" max="13580" width="2.125" style="218" customWidth="1"/>
    <col min="13581" max="13581" width="2.5" style="218" customWidth="1"/>
    <col min="13582" max="13582" width="2.375" style="218" customWidth="1"/>
    <col min="13583" max="13583" width="2.25" style="218" customWidth="1"/>
    <col min="13584" max="13584" width="3.875" style="218" customWidth="1"/>
    <col min="13585" max="13585" width="2.375" style="218" customWidth="1"/>
    <col min="13586" max="13586" width="2.125" style="218" customWidth="1"/>
    <col min="13587" max="13587" width="2.5" style="218" customWidth="1"/>
    <col min="13588" max="13588" width="2.25" style="218" customWidth="1"/>
    <col min="13589" max="13589" width="2.125" style="218" customWidth="1"/>
    <col min="13590" max="13590" width="2.25" style="218" customWidth="1"/>
    <col min="13591" max="13591" width="2.5" style="218" customWidth="1"/>
    <col min="13592" max="13592" width="3.625" style="218" customWidth="1"/>
    <col min="13593" max="13593" width="2.25" style="218" customWidth="1"/>
    <col min="13594" max="13594" width="2.125" style="218" customWidth="1"/>
    <col min="13595" max="13595" width="2.25" style="218" customWidth="1"/>
    <col min="13596" max="13596" width="2.125" style="218" customWidth="1"/>
    <col min="13597" max="13597" width="2.375" style="218" customWidth="1"/>
    <col min="13598" max="13598" width="2.125" style="218" customWidth="1"/>
    <col min="13599" max="13599" width="3.125" style="218" customWidth="1"/>
    <col min="13600" max="13600" width="2.375" style="218" customWidth="1"/>
    <col min="13601" max="13602" width="2.25" style="218" customWidth="1"/>
    <col min="13603" max="13604" width="2.5" style="218" customWidth="1"/>
    <col min="13605" max="13605" width="2.25" style="218" customWidth="1"/>
    <col min="13606" max="13606" width="3.125" style="218" customWidth="1"/>
    <col min="13607" max="13607" width="2.375" style="218" customWidth="1"/>
    <col min="13608" max="13608" width="2.5" style="218" customWidth="1"/>
    <col min="13609" max="13609" width="2.125" style="218" customWidth="1"/>
    <col min="13610" max="13610" width="2.875" style="218" customWidth="1"/>
    <col min="13611" max="13611" width="2.625" style="218" customWidth="1"/>
    <col min="13612" max="13612" width="2.75" style="218" customWidth="1"/>
    <col min="13613" max="13613" width="2.5" style="218" customWidth="1"/>
    <col min="13614" max="13614" width="2.75" style="218" customWidth="1"/>
    <col min="13615" max="13615" width="2.375" style="218" customWidth="1"/>
    <col min="13616" max="13616" width="3" style="218" customWidth="1"/>
    <col min="13617" max="13617" width="2.75" style="218" customWidth="1"/>
    <col min="13618" max="13621" width="2.375" style="218" customWidth="1"/>
    <col min="13622" max="13824" width="9" style="218"/>
    <col min="13825" max="13825" width="2.125" style="218" customWidth="1"/>
    <col min="13826" max="13826" width="1.875" style="218" customWidth="1"/>
    <col min="13827" max="13827" width="2.25" style="218" customWidth="1"/>
    <col min="13828" max="13828" width="2.5" style="218" customWidth="1"/>
    <col min="13829" max="13829" width="3.625" style="218" customWidth="1"/>
    <col min="13830" max="13830" width="2.125" style="218" customWidth="1"/>
    <col min="13831" max="13831" width="2.25" style="218" customWidth="1"/>
    <col min="13832" max="13833" width="2.125" style="218" customWidth="1"/>
    <col min="13834" max="13834" width="2.25" style="218" customWidth="1"/>
    <col min="13835" max="13835" width="2.625" style="218" customWidth="1"/>
    <col min="13836" max="13836" width="2.125" style="218" customWidth="1"/>
    <col min="13837" max="13837" width="2.5" style="218" customWidth="1"/>
    <col min="13838" max="13838" width="2.375" style="218" customWidth="1"/>
    <col min="13839" max="13839" width="2.25" style="218" customWidth="1"/>
    <col min="13840" max="13840" width="3.875" style="218" customWidth="1"/>
    <col min="13841" max="13841" width="2.375" style="218" customWidth="1"/>
    <col min="13842" max="13842" width="2.125" style="218" customWidth="1"/>
    <col min="13843" max="13843" width="2.5" style="218" customWidth="1"/>
    <col min="13844" max="13844" width="2.25" style="218" customWidth="1"/>
    <col min="13845" max="13845" width="2.125" style="218" customWidth="1"/>
    <col min="13846" max="13846" width="2.25" style="218" customWidth="1"/>
    <col min="13847" max="13847" width="2.5" style="218" customWidth="1"/>
    <col min="13848" max="13848" width="3.625" style="218" customWidth="1"/>
    <col min="13849" max="13849" width="2.25" style="218" customWidth="1"/>
    <col min="13850" max="13850" width="2.125" style="218" customWidth="1"/>
    <col min="13851" max="13851" width="2.25" style="218" customWidth="1"/>
    <col min="13852" max="13852" width="2.125" style="218" customWidth="1"/>
    <col min="13853" max="13853" width="2.375" style="218" customWidth="1"/>
    <col min="13854" max="13854" width="2.125" style="218" customWidth="1"/>
    <col min="13855" max="13855" width="3.125" style="218" customWidth="1"/>
    <col min="13856" max="13856" width="2.375" style="218" customWidth="1"/>
    <col min="13857" max="13858" width="2.25" style="218" customWidth="1"/>
    <col min="13859" max="13860" width="2.5" style="218" customWidth="1"/>
    <col min="13861" max="13861" width="2.25" style="218" customWidth="1"/>
    <col min="13862" max="13862" width="3.125" style="218" customWidth="1"/>
    <col min="13863" max="13863" width="2.375" style="218" customWidth="1"/>
    <col min="13864" max="13864" width="2.5" style="218" customWidth="1"/>
    <col min="13865" max="13865" width="2.125" style="218" customWidth="1"/>
    <col min="13866" max="13866" width="2.875" style="218" customWidth="1"/>
    <col min="13867" max="13867" width="2.625" style="218" customWidth="1"/>
    <col min="13868" max="13868" width="2.75" style="218" customWidth="1"/>
    <col min="13869" max="13869" width="2.5" style="218" customWidth="1"/>
    <col min="13870" max="13870" width="2.75" style="218" customWidth="1"/>
    <col min="13871" max="13871" width="2.375" style="218" customWidth="1"/>
    <col min="13872" max="13872" width="3" style="218" customWidth="1"/>
    <col min="13873" max="13873" width="2.75" style="218" customWidth="1"/>
    <col min="13874" max="13877" width="2.375" style="218" customWidth="1"/>
    <col min="13878" max="14080" width="9" style="218"/>
    <col min="14081" max="14081" width="2.125" style="218" customWidth="1"/>
    <col min="14082" max="14082" width="1.875" style="218" customWidth="1"/>
    <col min="14083" max="14083" width="2.25" style="218" customWidth="1"/>
    <col min="14084" max="14084" width="2.5" style="218" customWidth="1"/>
    <col min="14085" max="14085" width="3.625" style="218" customWidth="1"/>
    <col min="14086" max="14086" width="2.125" style="218" customWidth="1"/>
    <col min="14087" max="14087" width="2.25" style="218" customWidth="1"/>
    <col min="14088" max="14089" width="2.125" style="218" customWidth="1"/>
    <col min="14090" max="14090" width="2.25" style="218" customWidth="1"/>
    <col min="14091" max="14091" width="2.625" style="218" customWidth="1"/>
    <col min="14092" max="14092" width="2.125" style="218" customWidth="1"/>
    <col min="14093" max="14093" width="2.5" style="218" customWidth="1"/>
    <col min="14094" max="14094" width="2.375" style="218" customWidth="1"/>
    <col min="14095" max="14095" width="2.25" style="218" customWidth="1"/>
    <col min="14096" max="14096" width="3.875" style="218" customWidth="1"/>
    <col min="14097" max="14097" width="2.375" style="218" customWidth="1"/>
    <col min="14098" max="14098" width="2.125" style="218" customWidth="1"/>
    <col min="14099" max="14099" width="2.5" style="218" customWidth="1"/>
    <col min="14100" max="14100" width="2.25" style="218" customWidth="1"/>
    <col min="14101" max="14101" width="2.125" style="218" customWidth="1"/>
    <col min="14102" max="14102" width="2.25" style="218" customWidth="1"/>
    <col min="14103" max="14103" width="2.5" style="218" customWidth="1"/>
    <col min="14104" max="14104" width="3.625" style="218" customWidth="1"/>
    <col min="14105" max="14105" width="2.25" style="218" customWidth="1"/>
    <col min="14106" max="14106" width="2.125" style="218" customWidth="1"/>
    <col min="14107" max="14107" width="2.25" style="218" customWidth="1"/>
    <col min="14108" max="14108" width="2.125" style="218" customWidth="1"/>
    <col min="14109" max="14109" width="2.375" style="218" customWidth="1"/>
    <col min="14110" max="14110" width="2.125" style="218" customWidth="1"/>
    <col min="14111" max="14111" width="3.125" style="218" customWidth="1"/>
    <col min="14112" max="14112" width="2.375" style="218" customWidth="1"/>
    <col min="14113" max="14114" width="2.25" style="218" customWidth="1"/>
    <col min="14115" max="14116" width="2.5" style="218" customWidth="1"/>
    <col min="14117" max="14117" width="2.25" style="218" customWidth="1"/>
    <col min="14118" max="14118" width="3.125" style="218" customWidth="1"/>
    <col min="14119" max="14119" width="2.375" style="218" customWidth="1"/>
    <col min="14120" max="14120" width="2.5" style="218" customWidth="1"/>
    <col min="14121" max="14121" width="2.125" style="218" customWidth="1"/>
    <col min="14122" max="14122" width="2.875" style="218" customWidth="1"/>
    <col min="14123" max="14123" width="2.625" style="218" customWidth="1"/>
    <col min="14124" max="14124" width="2.75" style="218" customWidth="1"/>
    <col min="14125" max="14125" width="2.5" style="218" customWidth="1"/>
    <col min="14126" max="14126" width="2.75" style="218" customWidth="1"/>
    <col min="14127" max="14127" width="2.375" style="218" customWidth="1"/>
    <col min="14128" max="14128" width="3" style="218" customWidth="1"/>
    <col min="14129" max="14129" width="2.75" style="218" customWidth="1"/>
    <col min="14130" max="14133" width="2.375" style="218" customWidth="1"/>
    <col min="14134" max="14336" width="9" style="218"/>
    <col min="14337" max="14337" width="2.125" style="218" customWidth="1"/>
    <col min="14338" max="14338" width="1.875" style="218" customWidth="1"/>
    <col min="14339" max="14339" width="2.25" style="218" customWidth="1"/>
    <col min="14340" max="14340" width="2.5" style="218" customWidth="1"/>
    <col min="14341" max="14341" width="3.625" style="218" customWidth="1"/>
    <col min="14342" max="14342" width="2.125" style="218" customWidth="1"/>
    <col min="14343" max="14343" width="2.25" style="218" customWidth="1"/>
    <col min="14344" max="14345" width="2.125" style="218" customWidth="1"/>
    <col min="14346" max="14346" width="2.25" style="218" customWidth="1"/>
    <col min="14347" max="14347" width="2.625" style="218" customWidth="1"/>
    <col min="14348" max="14348" width="2.125" style="218" customWidth="1"/>
    <col min="14349" max="14349" width="2.5" style="218" customWidth="1"/>
    <col min="14350" max="14350" width="2.375" style="218" customWidth="1"/>
    <col min="14351" max="14351" width="2.25" style="218" customWidth="1"/>
    <col min="14352" max="14352" width="3.875" style="218" customWidth="1"/>
    <col min="14353" max="14353" width="2.375" style="218" customWidth="1"/>
    <col min="14354" max="14354" width="2.125" style="218" customWidth="1"/>
    <col min="14355" max="14355" width="2.5" style="218" customWidth="1"/>
    <col min="14356" max="14356" width="2.25" style="218" customWidth="1"/>
    <col min="14357" max="14357" width="2.125" style="218" customWidth="1"/>
    <col min="14358" max="14358" width="2.25" style="218" customWidth="1"/>
    <col min="14359" max="14359" width="2.5" style="218" customWidth="1"/>
    <col min="14360" max="14360" width="3.625" style="218" customWidth="1"/>
    <col min="14361" max="14361" width="2.25" style="218" customWidth="1"/>
    <col min="14362" max="14362" width="2.125" style="218" customWidth="1"/>
    <col min="14363" max="14363" width="2.25" style="218" customWidth="1"/>
    <col min="14364" max="14364" width="2.125" style="218" customWidth="1"/>
    <col min="14365" max="14365" width="2.375" style="218" customWidth="1"/>
    <col min="14366" max="14366" width="2.125" style="218" customWidth="1"/>
    <col min="14367" max="14367" width="3.125" style="218" customWidth="1"/>
    <col min="14368" max="14368" width="2.375" style="218" customWidth="1"/>
    <col min="14369" max="14370" width="2.25" style="218" customWidth="1"/>
    <col min="14371" max="14372" width="2.5" style="218" customWidth="1"/>
    <col min="14373" max="14373" width="2.25" style="218" customWidth="1"/>
    <col min="14374" max="14374" width="3.125" style="218" customWidth="1"/>
    <col min="14375" max="14375" width="2.375" style="218" customWidth="1"/>
    <col min="14376" max="14376" width="2.5" style="218" customWidth="1"/>
    <col min="14377" max="14377" width="2.125" style="218" customWidth="1"/>
    <col min="14378" max="14378" width="2.875" style="218" customWidth="1"/>
    <col min="14379" max="14379" width="2.625" style="218" customWidth="1"/>
    <col min="14380" max="14380" width="2.75" style="218" customWidth="1"/>
    <col min="14381" max="14381" width="2.5" style="218" customWidth="1"/>
    <col min="14382" max="14382" width="2.75" style="218" customWidth="1"/>
    <col min="14383" max="14383" width="2.375" style="218" customWidth="1"/>
    <col min="14384" max="14384" width="3" style="218" customWidth="1"/>
    <col min="14385" max="14385" width="2.75" style="218" customWidth="1"/>
    <col min="14386" max="14389" width="2.375" style="218" customWidth="1"/>
    <col min="14390" max="14592" width="9" style="218"/>
    <col min="14593" max="14593" width="2.125" style="218" customWidth="1"/>
    <col min="14594" max="14594" width="1.875" style="218" customWidth="1"/>
    <col min="14595" max="14595" width="2.25" style="218" customWidth="1"/>
    <col min="14596" max="14596" width="2.5" style="218" customWidth="1"/>
    <col min="14597" max="14597" width="3.625" style="218" customWidth="1"/>
    <col min="14598" max="14598" width="2.125" style="218" customWidth="1"/>
    <col min="14599" max="14599" width="2.25" style="218" customWidth="1"/>
    <col min="14600" max="14601" width="2.125" style="218" customWidth="1"/>
    <col min="14602" max="14602" width="2.25" style="218" customWidth="1"/>
    <col min="14603" max="14603" width="2.625" style="218" customWidth="1"/>
    <col min="14604" max="14604" width="2.125" style="218" customWidth="1"/>
    <col min="14605" max="14605" width="2.5" style="218" customWidth="1"/>
    <col min="14606" max="14606" width="2.375" style="218" customWidth="1"/>
    <col min="14607" max="14607" width="2.25" style="218" customWidth="1"/>
    <col min="14608" max="14608" width="3.875" style="218" customWidth="1"/>
    <col min="14609" max="14609" width="2.375" style="218" customWidth="1"/>
    <col min="14610" max="14610" width="2.125" style="218" customWidth="1"/>
    <col min="14611" max="14611" width="2.5" style="218" customWidth="1"/>
    <col min="14612" max="14612" width="2.25" style="218" customWidth="1"/>
    <col min="14613" max="14613" width="2.125" style="218" customWidth="1"/>
    <col min="14614" max="14614" width="2.25" style="218" customWidth="1"/>
    <col min="14615" max="14615" width="2.5" style="218" customWidth="1"/>
    <col min="14616" max="14616" width="3.625" style="218" customWidth="1"/>
    <col min="14617" max="14617" width="2.25" style="218" customWidth="1"/>
    <col min="14618" max="14618" width="2.125" style="218" customWidth="1"/>
    <col min="14619" max="14619" width="2.25" style="218" customWidth="1"/>
    <col min="14620" max="14620" width="2.125" style="218" customWidth="1"/>
    <col min="14621" max="14621" width="2.375" style="218" customWidth="1"/>
    <col min="14622" max="14622" width="2.125" style="218" customWidth="1"/>
    <col min="14623" max="14623" width="3.125" style="218" customWidth="1"/>
    <col min="14624" max="14624" width="2.375" style="218" customWidth="1"/>
    <col min="14625" max="14626" width="2.25" style="218" customWidth="1"/>
    <col min="14627" max="14628" width="2.5" style="218" customWidth="1"/>
    <col min="14629" max="14629" width="2.25" style="218" customWidth="1"/>
    <col min="14630" max="14630" width="3.125" style="218" customWidth="1"/>
    <col min="14631" max="14631" width="2.375" style="218" customWidth="1"/>
    <col min="14632" max="14632" width="2.5" style="218" customWidth="1"/>
    <col min="14633" max="14633" width="2.125" style="218" customWidth="1"/>
    <col min="14634" max="14634" width="2.875" style="218" customWidth="1"/>
    <col min="14635" max="14635" width="2.625" style="218" customWidth="1"/>
    <col min="14636" max="14636" width="2.75" style="218" customWidth="1"/>
    <col min="14637" max="14637" width="2.5" style="218" customWidth="1"/>
    <col min="14638" max="14638" width="2.75" style="218" customWidth="1"/>
    <col min="14639" max="14639" width="2.375" style="218" customWidth="1"/>
    <col min="14640" max="14640" width="3" style="218" customWidth="1"/>
    <col min="14641" max="14641" width="2.75" style="218" customWidth="1"/>
    <col min="14642" max="14645" width="2.375" style="218" customWidth="1"/>
    <col min="14646" max="14848" width="9" style="218"/>
    <col min="14849" max="14849" width="2.125" style="218" customWidth="1"/>
    <col min="14850" max="14850" width="1.875" style="218" customWidth="1"/>
    <col min="14851" max="14851" width="2.25" style="218" customWidth="1"/>
    <col min="14852" max="14852" width="2.5" style="218" customWidth="1"/>
    <col min="14853" max="14853" width="3.625" style="218" customWidth="1"/>
    <col min="14854" max="14854" width="2.125" style="218" customWidth="1"/>
    <col min="14855" max="14855" width="2.25" style="218" customWidth="1"/>
    <col min="14856" max="14857" width="2.125" style="218" customWidth="1"/>
    <col min="14858" max="14858" width="2.25" style="218" customWidth="1"/>
    <col min="14859" max="14859" width="2.625" style="218" customWidth="1"/>
    <col min="14860" max="14860" width="2.125" style="218" customWidth="1"/>
    <col min="14861" max="14861" width="2.5" style="218" customWidth="1"/>
    <col min="14862" max="14862" width="2.375" style="218" customWidth="1"/>
    <col min="14863" max="14863" width="2.25" style="218" customWidth="1"/>
    <col min="14864" max="14864" width="3.875" style="218" customWidth="1"/>
    <col min="14865" max="14865" width="2.375" style="218" customWidth="1"/>
    <col min="14866" max="14866" width="2.125" style="218" customWidth="1"/>
    <col min="14867" max="14867" width="2.5" style="218" customWidth="1"/>
    <col min="14868" max="14868" width="2.25" style="218" customWidth="1"/>
    <col min="14869" max="14869" width="2.125" style="218" customWidth="1"/>
    <col min="14870" max="14870" width="2.25" style="218" customWidth="1"/>
    <col min="14871" max="14871" width="2.5" style="218" customWidth="1"/>
    <col min="14872" max="14872" width="3.625" style="218" customWidth="1"/>
    <col min="14873" max="14873" width="2.25" style="218" customWidth="1"/>
    <col min="14874" max="14874" width="2.125" style="218" customWidth="1"/>
    <col min="14875" max="14875" width="2.25" style="218" customWidth="1"/>
    <col min="14876" max="14876" width="2.125" style="218" customWidth="1"/>
    <col min="14877" max="14877" width="2.375" style="218" customWidth="1"/>
    <col min="14878" max="14878" width="2.125" style="218" customWidth="1"/>
    <col min="14879" max="14879" width="3.125" style="218" customWidth="1"/>
    <col min="14880" max="14880" width="2.375" style="218" customWidth="1"/>
    <col min="14881" max="14882" width="2.25" style="218" customWidth="1"/>
    <col min="14883" max="14884" width="2.5" style="218" customWidth="1"/>
    <col min="14885" max="14885" width="2.25" style="218" customWidth="1"/>
    <col min="14886" max="14886" width="3.125" style="218" customWidth="1"/>
    <col min="14887" max="14887" width="2.375" style="218" customWidth="1"/>
    <col min="14888" max="14888" width="2.5" style="218" customWidth="1"/>
    <col min="14889" max="14889" width="2.125" style="218" customWidth="1"/>
    <col min="14890" max="14890" width="2.875" style="218" customWidth="1"/>
    <col min="14891" max="14891" width="2.625" style="218" customWidth="1"/>
    <col min="14892" max="14892" width="2.75" style="218" customWidth="1"/>
    <col min="14893" max="14893" width="2.5" style="218" customWidth="1"/>
    <col min="14894" max="14894" width="2.75" style="218" customWidth="1"/>
    <col min="14895" max="14895" width="2.375" style="218" customWidth="1"/>
    <col min="14896" max="14896" width="3" style="218" customWidth="1"/>
    <col min="14897" max="14897" width="2.75" style="218" customWidth="1"/>
    <col min="14898" max="14901" width="2.375" style="218" customWidth="1"/>
    <col min="14902" max="15104" width="9" style="218"/>
    <col min="15105" max="15105" width="2.125" style="218" customWidth="1"/>
    <col min="15106" max="15106" width="1.875" style="218" customWidth="1"/>
    <col min="15107" max="15107" width="2.25" style="218" customWidth="1"/>
    <col min="15108" max="15108" width="2.5" style="218" customWidth="1"/>
    <col min="15109" max="15109" width="3.625" style="218" customWidth="1"/>
    <col min="15110" max="15110" width="2.125" style="218" customWidth="1"/>
    <col min="15111" max="15111" width="2.25" style="218" customWidth="1"/>
    <col min="15112" max="15113" width="2.125" style="218" customWidth="1"/>
    <col min="15114" max="15114" width="2.25" style="218" customWidth="1"/>
    <col min="15115" max="15115" width="2.625" style="218" customWidth="1"/>
    <col min="15116" max="15116" width="2.125" style="218" customWidth="1"/>
    <col min="15117" max="15117" width="2.5" style="218" customWidth="1"/>
    <col min="15118" max="15118" width="2.375" style="218" customWidth="1"/>
    <col min="15119" max="15119" width="2.25" style="218" customWidth="1"/>
    <col min="15120" max="15120" width="3.875" style="218" customWidth="1"/>
    <col min="15121" max="15121" width="2.375" style="218" customWidth="1"/>
    <col min="15122" max="15122" width="2.125" style="218" customWidth="1"/>
    <col min="15123" max="15123" width="2.5" style="218" customWidth="1"/>
    <col min="15124" max="15124" width="2.25" style="218" customWidth="1"/>
    <col min="15125" max="15125" width="2.125" style="218" customWidth="1"/>
    <col min="15126" max="15126" width="2.25" style="218" customWidth="1"/>
    <col min="15127" max="15127" width="2.5" style="218" customWidth="1"/>
    <col min="15128" max="15128" width="3.625" style="218" customWidth="1"/>
    <col min="15129" max="15129" width="2.25" style="218" customWidth="1"/>
    <col min="15130" max="15130" width="2.125" style="218" customWidth="1"/>
    <col min="15131" max="15131" width="2.25" style="218" customWidth="1"/>
    <col min="15132" max="15132" width="2.125" style="218" customWidth="1"/>
    <col min="15133" max="15133" width="2.375" style="218" customWidth="1"/>
    <col min="15134" max="15134" width="2.125" style="218" customWidth="1"/>
    <col min="15135" max="15135" width="3.125" style="218" customWidth="1"/>
    <col min="15136" max="15136" width="2.375" style="218" customWidth="1"/>
    <col min="15137" max="15138" width="2.25" style="218" customWidth="1"/>
    <col min="15139" max="15140" width="2.5" style="218" customWidth="1"/>
    <col min="15141" max="15141" width="2.25" style="218" customWidth="1"/>
    <col min="15142" max="15142" width="3.125" style="218" customWidth="1"/>
    <col min="15143" max="15143" width="2.375" style="218" customWidth="1"/>
    <col min="15144" max="15144" width="2.5" style="218" customWidth="1"/>
    <col min="15145" max="15145" width="2.125" style="218" customWidth="1"/>
    <col min="15146" max="15146" width="2.875" style="218" customWidth="1"/>
    <col min="15147" max="15147" width="2.625" style="218" customWidth="1"/>
    <col min="15148" max="15148" width="2.75" style="218" customWidth="1"/>
    <col min="15149" max="15149" width="2.5" style="218" customWidth="1"/>
    <col min="15150" max="15150" width="2.75" style="218" customWidth="1"/>
    <col min="15151" max="15151" width="2.375" style="218" customWidth="1"/>
    <col min="15152" max="15152" width="3" style="218" customWidth="1"/>
    <col min="15153" max="15153" width="2.75" style="218" customWidth="1"/>
    <col min="15154" max="15157" width="2.375" style="218" customWidth="1"/>
    <col min="15158" max="15360" width="9" style="218"/>
    <col min="15361" max="15361" width="2.125" style="218" customWidth="1"/>
    <col min="15362" max="15362" width="1.875" style="218" customWidth="1"/>
    <col min="15363" max="15363" width="2.25" style="218" customWidth="1"/>
    <col min="15364" max="15364" width="2.5" style="218" customWidth="1"/>
    <col min="15365" max="15365" width="3.625" style="218" customWidth="1"/>
    <col min="15366" max="15366" width="2.125" style="218" customWidth="1"/>
    <col min="15367" max="15367" width="2.25" style="218" customWidth="1"/>
    <col min="15368" max="15369" width="2.125" style="218" customWidth="1"/>
    <col min="15370" max="15370" width="2.25" style="218" customWidth="1"/>
    <col min="15371" max="15371" width="2.625" style="218" customWidth="1"/>
    <col min="15372" max="15372" width="2.125" style="218" customWidth="1"/>
    <col min="15373" max="15373" width="2.5" style="218" customWidth="1"/>
    <col min="15374" max="15374" width="2.375" style="218" customWidth="1"/>
    <col min="15375" max="15375" width="2.25" style="218" customWidth="1"/>
    <col min="15376" max="15376" width="3.875" style="218" customWidth="1"/>
    <col min="15377" max="15377" width="2.375" style="218" customWidth="1"/>
    <col min="15378" max="15378" width="2.125" style="218" customWidth="1"/>
    <col min="15379" max="15379" width="2.5" style="218" customWidth="1"/>
    <col min="15380" max="15380" width="2.25" style="218" customWidth="1"/>
    <col min="15381" max="15381" width="2.125" style="218" customWidth="1"/>
    <col min="15382" max="15382" width="2.25" style="218" customWidth="1"/>
    <col min="15383" max="15383" width="2.5" style="218" customWidth="1"/>
    <col min="15384" max="15384" width="3.625" style="218" customWidth="1"/>
    <col min="15385" max="15385" width="2.25" style="218" customWidth="1"/>
    <col min="15386" max="15386" width="2.125" style="218" customWidth="1"/>
    <col min="15387" max="15387" width="2.25" style="218" customWidth="1"/>
    <col min="15388" max="15388" width="2.125" style="218" customWidth="1"/>
    <col min="15389" max="15389" width="2.375" style="218" customWidth="1"/>
    <col min="15390" max="15390" width="2.125" style="218" customWidth="1"/>
    <col min="15391" max="15391" width="3.125" style="218" customWidth="1"/>
    <col min="15392" max="15392" width="2.375" style="218" customWidth="1"/>
    <col min="15393" max="15394" width="2.25" style="218" customWidth="1"/>
    <col min="15395" max="15396" width="2.5" style="218" customWidth="1"/>
    <col min="15397" max="15397" width="2.25" style="218" customWidth="1"/>
    <col min="15398" max="15398" width="3.125" style="218" customWidth="1"/>
    <col min="15399" max="15399" width="2.375" style="218" customWidth="1"/>
    <col min="15400" max="15400" width="2.5" style="218" customWidth="1"/>
    <col min="15401" max="15401" width="2.125" style="218" customWidth="1"/>
    <col min="15402" max="15402" width="2.875" style="218" customWidth="1"/>
    <col min="15403" max="15403" width="2.625" style="218" customWidth="1"/>
    <col min="15404" max="15404" width="2.75" style="218" customWidth="1"/>
    <col min="15405" max="15405" width="2.5" style="218" customWidth="1"/>
    <col min="15406" max="15406" width="2.75" style="218" customWidth="1"/>
    <col min="15407" max="15407" width="2.375" style="218" customWidth="1"/>
    <col min="15408" max="15408" width="3" style="218" customWidth="1"/>
    <col min="15409" max="15409" width="2.75" style="218" customWidth="1"/>
    <col min="15410" max="15413" width="2.375" style="218" customWidth="1"/>
    <col min="15414" max="15616" width="9" style="218"/>
    <col min="15617" max="15617" width="2.125" style="218" customWidth="1"/>
    <col min="15618" max="15618" width="1.875" style="218" customWidth="1"/>
    <col min="15619" max="15619" width="2.25" style="218" customWidth="1"/>
    <col min="15620" max="15620" width="2.5" style="218" customWidth="1"/>
    <col min="15621" max="15621" width="3.625" style="218" customWidth="1"/>
    <col min="15622" max="15622" width="2.125" style="218" customWidth="1"/>
    <col min="15623" max="15623" width="2.25" style="218" customWidth="1"/>
    <col min="15624" max="15625" width="2.125" style="218" customWidth="1"/>
    <col min="15626" max="15626" width="2.25" style="218" customWidth="1"/>
    <col min="15627" max="15627" width="2.625" style="218" customWidth="1"/>
    <col min="15628" max="15628" width="2.125" style="218" customWidth="1"/>
    <col min="15629" max="15629" width="2.5" style="218" customWidth="1"/>
    <col min="15630" max="15630" width="2.375" style="218" customWidth="1"/>
    <col min="15631" max="15631" width="2.25" style="218" customWidth="1"/>
    <col min="15632" max="15632" width="3.875" style="218" customWidth="1"/>
    <col min="15633" max="15633" width="2.375" style="218" customWidth="1"/>
    <col min="15634" max="15634" width="2.125" style="218" customWidth="1"/>
    <col min="15635" max="15635" width="2.5" style="218" customWidth="1"/>
    <col min="15636" max="15636" width="2.25" style="218" customWidth="1"/>
    <col min="15637" max="15637" width="2.125" style="218" customWidth="1"/>
    <col min="15638" max="15638" width="2.25" style="218" customWidth="1"/>
    <col min="15639" max="15639" width="2.5" style="218" customWidth="1"/>
    <col min="15640" max="15640" width="3.625" style="218" customWidth="1"/>
    <col min="15641" max="15641" width="2.25" style="218" customWidth="1"/>
    <col min="15642" max="15642" width="2.125" style="218" customWidth="1"/>
    <col min="15643" max="15643" width="2.25" style="218" customWidth="1"/>
    <col min="15644" max="15644" width="2.125" style="218" customWidth="1"/>
    <col min="15645" max="15645" width="2.375" style="218" customWidth="1"/>
    <col min="15646" max="15646" width="2.125" style="218" customWidth="1"/>
    <col min="15647" max="15647" width="3.125" style="218" customWidth="1"/>
    <col min="15648" max="15648" width="2.375" style="218" customWidth="1"/>
    <col min="15649" max="15650" width="2.25" style="218" customWidth="1"/>
    <col min="15651" max="15652" width="2.5" style="218" customWidth="1"/>
    <col min="15653" max="15653" width="2.25" style="218" customWidth="1"/>
    <col min="15654" max="15654" width="3.125" style="218" customWidth="1"/>
    <col min="15655" max="15655" width="2.375" style="218" customWidth="1"/>
    <col min="15656" max="15656" width="2.5" style="218" customWidth="1"/>
    <col min="15657" max="15657" width="2.125" style="218" customWidth="1"/>
    <col min="15658" max="15658" width="2.875" style="218" customWidth="1"/>
    <col min="15659" max="15659" width="2.625" style="218" customWidth="1"/>
    <col min="15660" max="15660" width="2.75" style="218" customWidth="1"/>
    <col min="15661" max="15661" width="2.5" style="218" customWidth="1"/>
    <col min="15662" max="15662" width="2.75" style="218" customWidth="1"/>
    <col min="15663" max="15663" width="2.375" style="218" customWidth="1"/>
    <col min="15664" max="15664" width="3" style="218" customWidth="1"/>
    <col min="15665" max="15665" width="2.75" style="218" customWidth="1"/>
    <col min="15666" max="15669" width="2.375" style="218" customWidth="1"/>
    <col min="15670" max="15872" width="9" style="218"/>
    <col min="15873" max="15873" width="2.125" style="218" customWidth="1"/>
    <col min="15874" max="15874" width="1.875" style="218" customWidth="1"/>
    <col min="15875" max="15875" width="2.25" style="218" customWidth="1"/>
    <col min="15876" max="15876" width="2.5" style="218" customWidth="1"/>
    <col min="15877" max="15877" width="3.625" style="218" customWidth="1"/>
    <col min="15878" max="15878" width="2.125" style="218" customWidth="1"/>
    <col min="15879" max="15879" width="2.25" style="218" customWidth="1"/>
    <col min="15880" max="15881" width="2.125" style="218" customWidth="1"/>
    <col min="15882" max="15882" width="2.25" style="218" customWidth="1"/>
    <col min="15883" max="15883" width="2.625" style="218" customWidth="1"/>
    <col min="15884" max="15884" width="2.125" style="218" customWidth="1"/>
    <col min="15885" max="15885" width="2.5" style="218" customWidth="1"/>
    <col min="15886" max="15886" width="2.375" style="218" customWidth="1"/>
    <col min="15887" max="15887" width="2.25" style="218" customWidth="1"/>
    <col min="15888" max="15888" width="3.875" style="218" customWidth="1"/>
    <col min="15889" max="15889" width="2.375" style="218" customWidth="1"/>
    <col min="15890" max="15890" width="2.125" style="218" customWidth="1"/>
    <col min="15891" max="15891" width="2.5" style="218" customWidth="1"/>
    <col min="15892" max="15892" width="2.25" style="218" customWidth="1"/>
    <col min="15893" max="15893" width="2.125" style="218" customWidth="1"/>
    <col min="15894" max="15894" width="2.25" style="218" customWidth="1"/>
    <col min="15895" max="15895" width="2.5" style="218" customWidth="1"/>
    <col min="15896" max="15896" width="3.625" style="218" customWidth="1"/>
    <col min="15897" max="15897" width="2.25" style="218" customWidth="1"/>
    <col min="15898" max="15898" width="2.125" style="218" customWidth="1"/>
    <col min="15899" max="15899" width="2.25" style="218" customWidth="1"/>
    <col min="15900" max="15900" width="2.125" style="218" customWidth="1"/>
    <col min="15901" max="15901" width="2.375" style="218" customWidth="1"/>
    <col min="15902" max="15902" width="2.125" style="218" customWidth="1"/>
    <col min="15903" max="15903" width="3.125" style="218" customWidth="1"/>
    <col min="15904" max="15904" width="2.375" style="218" customWidth="1"/>
    <col min="15905" max="15906" width="2.25" style="218" customWidth="1"/>
    <col min="15907" max="15908" width="2.5" style="218" customWidth="1"/>
    <col min="15909" max="15909" width="2.25" style="218" customWidth="1"/>
    <col min="15910" max="15910" width="3.125" style="218" customWidth="1"/>
    <col min="15911" max="15911" width="2.375" style="218" customWidth="1"/>
    <col min="15912" max="15912" width="2.5" style="218" customWidth="1"/>
    <col min="15913" max="15913" width="2.125" style="218" customWidth="1"/>
    <col min="15914" max="15914" width="2.875" style="218" customWidth="1"/>
    <col min="15915" max="15915" width="2.625" style="218" customWidth="1"/>
    <col min="15916" max="15916" width="2.75" style="218" customWidth="1"/>
    <col min="15917" max="15917" width="2.5" style="218" customWidth="1"/>
    <col min="15918" max="15918" width="2.75" style="218" customWidth="1"/>
    <col min="15919" max="15919" width="2.375" style="218" customWidth="1"/>
    <col min="15920" max="15920" width="3" style="218" customWidth="1"/>
    <col min="15921" max="15921" width="2.75" style="218" customWidth="1"/>
    <col min="15922" max="15925" width="2.375" style="218" customWidth="1"/>
    <col min="15926" max="16128" width="9" style="218"/>
    <col min="16129" max="16129" width="2.125" style="218" customWidth="1"/>
    <col min="16130" max="16130" width="1.875" style="218" customWidth="1"/>
    <col min="16131" max="16131" width="2.25" style="218" customWidth="1"/>
    <col min="16132" max="16132" width="2.5" style="218" customWidth="1"/>
    <col min="16133" max="16133" width="3.625" style="218" customWidth="1"/>
    <col min="16134" max="16134" width="2.125" style="218" customWidth="1"/>
    <col min="16135" max="16135" width="2.25" style="218" customWidth="1"/>
    <col min="16136" max="16137" width="2.125" style="218" customWidth="1"/>
    <col min="16138" max="16138" width="2.25" style="218" customWidth="1"/>
    <col min="16139" max="16139" width="2.625" style="218" customWidth="1"/>
    <col min="16140" max="16140" width="2.125" style="218" customWidth="1"/>
    <col min="16141" max="16141" width="2.5" style="218" customWidth="1"/>
    <col min="16142" max="16142" width="2.375" style="218" customWidth="1"/>
    <col min="16143" max="16143" width="2.25" style="218" customWidth="1"/>
    <col min="16144" max="16144" width="3.875" style="218" customWidth="1"/>
    <col min="16145" max="16145" width="2.375" style="218" customWidth="1"/>
    <col min="16146" max="16146" width="2.125" style="218" customWidth="1"/>
    <col min="16147" max="16147" width="2.5" style="218" customWidth="1"/>
    <col min="16148" max="16148" width="2.25" style="218" customWidth="1"/>
    <col min="16149" max="16149" width="2.125" style="218" customWidth="1"/>
    <col min="16150" max="16150" width="2.25" style="218" customWidth="1"/>
    <col min="16151" max="16151" width="2.5" style="218" customWidth="1"/>
    <col min="16152" max="16152" width="3.625" style="218" customWidth="1"/>
    <col min="16153" max="16153" width="2.25" style="218" customWidth="1"/>
    <col min="16154" max="16154" width="2.125" style="218" customWidth="1"/>
    <col min="16155" max="16155" width="2.25" style="218" customWidth="1"/>
    <col min="16156" max="16156" width="2.125" style="218" customWidth="1"/>
    <col min="16157" max="16157" width="2.375" style="218" customWidth="1"/>
    <col min="16158" max="16158" width="2.125" style="218" customWidth="1"/>
    <col min="16159" max="16159" width="3.125" style="218" customWidth="1"/>
    <col min="16160" max="16160" width="2.375" style="218" customWidth="1"/>
    <col min="16161" max="16162" width="2.25" style="218" customWidth="1"/>
    <col min="16163" max="16164" width="2.5" style="218" customWidth="1"/>
    <col min="16165" max="16165" width="2.25" style="218" customWidth="1"/>
    <col min="16166" max="16166" width="3.125" style="218" customWidth="1"/>
    <col min="16167" max="16167" width="2.375" style="218" customWidth="1"/>
    <col min="16168" max="16168" width="2.5" style="218" customWidth="1"/>
    <col min="16169" max="16169" width="2.125" style="218" customWidth="1"/>
    <col min="16170" max="16170" width="2.875" style="218" customWidth="1"/>
    <col min="16171" max="16171" width="2.625" style="218" customWidth="1"/>
    <col min="16172" max="16172" width="2.75" style="218" customWidth="1"/>
    <col min="16173" max="16173" width="2.5" style="218" customWidth="1"/>
    <col min="16174" max="16174" width="2.75" style="218" customWidth="1"/>
    <col min="16175" max="16175" width="2.375" style="218" customWidth="1"/>
    <col min="16176" max="16176" width="3" style="218" customWidth="1"/>
    <col min="16177" max="16177" width="2.75" style="218" customWidth="1"/>
    <col min="16178" max="16181" width="2.375" style="218" customWidth="1"/>
    <col min="16182" max="16384" width="9" style="218"/>
  </cols>
  <sheetData>
    <row r="3" spans="1:53" s="236" customFormat="1" ht="14.25" customHeight="1" x14ac:dyDescent="0.2">
      <c r="A3" s="599" t="s">
        <v>184</v>
      </c>
      <c r="B3" s="599"/>
      <c r="C3" s="599"/>
      <c r="D3" s="599"/>
      <c r="E3" s="599"/>
      <c r="F3" s="599"/>
      <c r="G3" s="599"/>
      <c r="H3" s="599"/>
      <c r="I3" s="599"/>
      <c r="J3" s="599"/>
      <c r="K3" s="599"/>
      <c r="L3" s="599"/>
      <c r="M3" s="599"/>
      <c r="N3" s="599"/>
      <c r="O3" s="599"/>
      <c r="P3" s="599"/>
      <c r="Q3" s="599"/>
      <c r="R3" s="599"/>
      <c r="S3" s="599"/>
      <c r="T3" s="599"/>
      <c r="U3" s="599"/>
      <c r="V3" s="599"/>
      <c r="W3" s="599"/>
      <c r="X3" s="599"/>
      <c r="Y3" s="599"/>
      <c r="Z3" s="599"/>
      <c r="AA3" s="599"/>
      <c r="AB3" s="599"/>
      <c r="AC3" s="599"/>
      <c r="AD3" s="599"/>
      <c r="AE3" s="599"/>
      <c r="AF3" s="599"/>
      <c r="AG3" s="599"/>
      <c r="AH3" s="599"/>
      <c r="AI3" s="599"/>
      <c r="AJ3" s="599"/>
      <c r="AK3" s="599"/>
      <c r="AL3" s="599"/>
      <c r="AM3" s="599"/>
      <c r="AN3" s="599"/>
      <c r="AO3" s="599"/>
      <c r="AP3" s="599"/>
      <c r="AQ3" s="599"/>
      <c r="AR3" s="599"/>
      <c r="AS3" s="599"/>
      <c r="AT3" s="599"/>
      <c r="AU3" s="599"/>
      <c r="AV3" s="599"/>
      <c r="AW3" s="599"/>
      <c r="AX3" s="599"/>
      <c r="AY3" s="599"/>
      <c r="AZ3" s="599"/>
      <c r="BA3" s="599"/>
    </row>
    <row r="4" spans="1:53" s="236" customFormat="1" x14ac:dyDescent="0.2">
      <c r="A4" s="235"/>
      <c r="B4" s="235"/>
      <c r="C4" s="235"/>
      <c r="D4" s="235"/>
      <c r="E4" s="235"/>
      <c r="F4" s="235"/>
      <c r="G4" s="235"/>
      <c r="H4" s="235"/>
      <c r="I4" s="235"/>
      <c r="J4" s="235"/>
      <c r="K4" s="235"/>
      <c r="L4" s="235"/>
      <c r="M4" s="235"/>
      <c r="N4" s="235"/>
      <c r="O4" s="235"/>
      <c r="P4" s="235"/>
      <c r="Q4" s="235"/>
      <c r="R4" s="235"/>
      <c r="S4" s="235"/>
      <c r="T4" s="235"/>
      <c r="U4" s="235"/>
      <c r="V4" s="235"/>
      <c r="W4" s="235"/>
      <c r="X4" s="235"/>
      <c r="Y4" s="235"/>
      <c r="Z4" s="235"/>
      <c r="AA4" s="235"/>
      <c r="AB4" s="235"/>
      <c r="AC4" s="235"/>
      <c r="AD4" s="235"/>
      <c r="AE4" s="235"/>
      <c r="AF4" s="235"/>
      <c r="AG4" s="235"/>
      <c r="AH4" s="235"/>
      <c r="AI4" s="235"/>
      <c r="AJ4" s="235"/>
      <c r="AK4" s="235"/>
      <c r="AL4" s="235"/>
      <c r="AM4" s="235"/>
      <c r="AN4" s="235"/>
      <c r="AO4" s="235"/>
      <c r="AP4" s="235"/>
      <c r="AQ4" s="235"/>
      <c r="AR4" s="235"/>
      <c r="AS4" s="235"/>
      <c r="AT4" s="235"/>
      <c r="AU4" s="235"/>
    </row>
    <row r="5" spans="1:53" s="236" customFormat="1" x14ac:dyDescent="0.2">
      <c r="A5" s="237" t="s">
        <v>160</v>
      </c>
      <c r="B5" s="604" t="s">
        <v>161</v>
      </c>
      <c r="C5" s="604"/>
      <c r="D5" s="604"/>
      <c r="E5" s="604"/>
      <c r="F5" s="237"/>
      <c r="G5" s="604" t="s">
        <v>162</v>
      </c>
      <c r="H5" s="604"/>
      <c r="I5" s="604"/>
      <c r="J5" s="604"/>
      <c r="K5" s="604" t="s">
        <v>163</v>
      </c>
      <c r="L5" s="604"/>
      <c r="M5" s="604"/>
      <c r="N5" s="604"/>
      <c r="O5" s="604" t="s">
        <v>164</v>
      </c>
      <c r="P5" s="604"/>
      <c r="Q5" s="604"/>
      <c r="R5" s="604"/>
      <c r="S5" s="237"/>
      <c r="T5" s="604" t="s">
        <v>165</v>
      </c>
      <c r="U5" s="604"/>
      <c r="V5" s="604"/>
      <c r="W5" s="604"/>
      <c r="X5" s="605" t="s">
        <v>166</v>
      </c>
      <c r="Y5" s="606"/>
      <c r="Z5" s="606"/>
      <c r="AA5" s="238"/>
      <c r="AB5" s="603" t="s">
        <v>167</v>
      </c>
      <c r="AC5" s="604"/>
      <c r="AD5" s="604"/>
      <c r="AE5" s="604"/>
      <c r="AF5" s="237"/>
      <c r="AG5" s="604" t="s">
        <v>168</v>
      </c>
      <c r="AH5" s="604"/>
      <c r="AI5" s="604"/>
      <c r="AJ5" s="237"/>
      <c r="AK5" s="604" t="s">
        <v>169</v>
      </c>
      <c r="AL5" s="604"/>
      <c r="AM5" s="604"/>
      <c r="AN5" s="604"/>
      <c r="AO5" s="605" t="s">
        <v>170</v>
      </c>
      <c r="AP5" s="606"/>
      <c r="AQ5" s="606"/>
      <c r="AR5" s="603"/>
      <c r="AS5" s="239"/>
      <c r="AT5" s="607" t="s">
        <v>171</v>
      </c>
      <c r="AU5" s="608"/>
      <c r="AV5" s="608"/>
      <c r="AW5" s="609" t="s">
        <v>172</v>
      </c>
      <c r="AX5" s="609"/>
      <c r="AY5" s="609"/>
      <c r="AZ5" s="609"/>
      <c r="BA5" s="609"/>
    </row>
    <row r="6" spans="1:53" s="236" customFormat="1" x14ac:dyDescent="0.2">
      <c r="A6" s="604"/>
      <c r="B6" s="237">
        <v>1</v>
      </c>
      <c r="C6" s="237">
        <v>8</v>
      </c>
      <c r="D6" s="237">
        <v>15</v>
      </c>
      <c r="E6" s="237">
        <v>22</v>
      </c>
      <c r="F6" s="237">
        <v>29</v>
      </c>
      <c r="G6" s="237">
        <v>6</v>
      </c>
      <c r="H6" s="237">
        <v>13</v>
      </c>
      <c r="I6" s="237">
        <v>20</v>
      </c>
      <c r="J6" s="237">
        <v>27</v>
      </c>
      <c r="K6" s="237">
        <v>3</v>
      </c>
      <c r="L6" s="237">
        <v>10</v>
      </c>
      <c r="M6" s="237">
        <v>17</v>
      </c>
      <c r="N6" s="237">
        <v>24</v>
      </c>
      <c r="O6" s="237">
        <v>1</v>
      </c>
      <c r="P6" s="237">
        <v>8</v>
      </c>
      <c r="Q6" s="237">
        <v>15</v>
      </c>
      <c r="R6" s="237">
        <v>22</v>
      </c>
      <c r="S6" s="237">
        <v>29</v>
      </c>
      <c r="T6" s="237">
        <v>5</v>
      </c>
      <c r="U6" s="237">
        <v>12</v>
      </c>
      <c r="V6" s="237">
        <v>19</v>
      </c>
      <c r="W6" s="237">
        <v>26</v>
      </c>
      <c r="X6" s="237">
        <v>2</v>
      </c>
      <c r="Y6" s="237">
        <v>9</v>
      </c>
      <c r="Z6" s="237">
        <v>16</v>
      </c>
      <c r="AA6" s="240">
        <v>23</v>
      </c>
      <c r="AB6" s="237">
        <v>2</v>
      </c>
      <c r="AC6" s="237">
        <v>9</v>
      </c>
      <c r="AD6" s="237">
        <v>16</v>
      </c>
      <c r="AE6" s="237">
        <v>23</v>
      </c>
      <c r="AF6" s="237">
        <v>30</v>
      </c>
      <c r="AG6" s="237">
        <v>6</v>
      </c>
      <c r="AH6" s="237">
        <v>13</v>
      </c>
      <c r="AI6" s="237">
        <v>20</v>
      </c>
      <c r="AJ6" s="237">
        <v>27</v>
      </c>
      <c r="AK6" s="237">
        <v>4</v>
      </c>
      <c r="AL6" s="237">
        <v>11</v>
      </c>
      <c r="AM6" s="237">
        <v>18</v>
      </c>
      <c r="AN6" s="237">
        <v>25</v>
      </c>
      <c r="AO6" s="237">
        <v>1</v>
      </c>
      <c r="AP6" s="237">
        <v>8</v>
      </c>
      <c r="AQ6" s="237">
        <v>15</v>
      </c>
      <c r="AR6" s="237">
        <v>22</v>
      </c>
      <c r="AS6" s="237">
        <v>29</v>
      </c>
      <c r="AT6" s="240">
        <v>6</v>
      </c>
      <c r="AU6" s="240">
        <v>13</v>
      </c>
      <c r="AV6" s="241">
        <v>20</v>
      </c>
      <c r="AW6" s="242">
        <v>27</v>
      </c>
      <c r="AX6" s="242">
        <v>3</v>
      </c>
      <c r="AY6" s="242">
        <v>10</v>
      </c>
      <c r="AZ6" s="243">
        <v>17</v>
      </c>
      <c r="BA6" s="243">
        <v>24</v>
      </c>
    </row>
    <row r="7" spans="1:53" s="236" customFormat="1" x14ac:dyDescent="0.2">
      <c r="A7" s="604"/>
      <c r="B7" s="237">
        <v>7</v>
      </c>
      <c r="C7" s="237">
        <v>14</v>
      </c>
      <c r="D7" s="237">
        <v>21</v>
      </c>
      <c r="E7" s="237">
        <v>28</v>
      </c>
      <c r="F7" s="237">
        <v>5</v>
      </c>
      <c r="G7" s="237">
        <v>12</v>
      </c>
      <c r="H7" s="237">
        <v>19</v>
      </c>
      <c r="I7" s="237">
        <v>26</v>
      </c>
      <c r="J7" s="237">
        <v>2</v>
      </c>
      <c r="K7" s="237">
        <v>9</v>
      </c>
      <c r="L7" s="237">
        <v>16</v>
      </c>
      <c r="M7" s="237">
        <v>23</v>
      </c>
      <c r="N7" s="237">
        <v>30</v>
      </c>
      <c r="O7" s="237">
        <v>7</v>
      </c>
      <c r="P7" s="237">
        <v>14</v>
      </c>
      <c r="Q7" s="237">
        <v>21</v>
      </c>
      <c r="R7" s="237">
        <v>28</v>
      </c>
      <c r="S7" s="237">
        <v>4</v>
      </c>
      <c r="T7" s="237">
        <v>11</v>
      </c>
      <c r="U7" s="237">
        <v>18</v>
      </c>
      <c r="V7" s="237">
        <v>25</v>
      </c>
      <c r="W7" s="237">
        <v>1</v>
      </c>
      <c r="X7" s="237">
        <v>8</v>
      </c>
      <c r="Y7" s="237">
        <v>15</v>
      </c>
      <c r="Z7" s="237">
        <v>22</v>
      </c>
      <c r="AA7" s="237">
        <v>1</v>
      </c>
      <c r="AB7" s="237">
        <v>8</v>
      </c>
      <c r="AC7" s="237">
        <v>15</v>
      </c>
      <c r="AD7" s="237">
        <v>22</v>
      </c>
      <c r="AE7" s="237">
        <v>29</v>
      </c>
      <c r="AF7" s="237">
        <v>5</v>
      </c>
      <c r="AG7" s="237">
        <v>12</v>
      </c>
      <c r="AH7" s="237">
        <v>19</v>
      </c>
      <c r="AI7" s="237">
        <v>26</v>
      </c>
      <c r="AJ7" s="237">
        <v>3</v>
      </c>
      <c r="AK7" s="237">
        <v>10</v>
      </c>
      <c r="AL7" s="237">
        <v>17</v>
      </c>
      <c r="AM7" s="237">
        <v>24</v>
      </c>
      <c r="AN7" s="237">
        <v>31</v>
      </c>
      <c r="AO7" s="237">
        <v>7</v>
      </c>
      <c r="AP7" s="237">
        <v>14</v>
      </c>
      <c r="AQ7" s="237">
        <v>21</v>
      </c>
      <c r="AR7" s="237">
        <v>28</v>
      </c>
      <c r="AS7" s="237">
        <v>5</v>
      </c>
      <c r="AT7" s="237">
        <v>12</v>
      </c>
      <c r="AU7" s="237">
        <v>19</v>
      </c>
      <c r="AV7" s="244">
        <v>26</v>
      </c>
      <c r="AW7" s="242">
        <v>2</v>
      </c>
      <c r="AX7" s="242">
        <v>9</v>
      </c>
      <c r="AY7" s="242">
        <v>16</v>
      </c>
      <c r="AZ7" s="243">
        <v>23</v>
      </c>
      <c r="BA7" s="243">
        <v>31</v>
      </c>
    </row>
    <row r="8" spans="1:53" s="236" customFormat="1" x14ac:dyDescent="0.2">
      <c r="A8" s="237"/>
      <c r="B8" s="237">
        <v>1</v>
      </c>
      <c r="C8" s="237">
        <v>2</v>
      </c>
      <c r="D8" s="237">
        <v>3</v>
      </c>
      <c r="E8" s="237">
        <v>4</v>
      </c>
      <c r="F8" s="237">
        <v>5</v>
      </c>
      <c r="G8" s="237">
        <v>6</v>
      </c>
      <c r="H8" s="237">
        <v>7</v>
      </c>
      <c r="I8" s="237">
        <v>8</v>
      </c>
      <c r="J8" s="237">
        <v>9</v>
      </c>
      <c r="K8" s="237">
        <v>10</v>
      </c>
      <c r="L8" s="237">
        <v>11</v>
      </c>
      <c r="M8" s="237">
        <v>12</v>
      </c>
      <c r="N8" s="237">
        <v>13</v>
      </c>
      <c r="O8" s="237">
        <v>14</v>
      </c>
      <c r="P8" s="237">
        <v>15</v>
      </c>
      <c r="Q8" s="237">
        <v>16</v>
      </c>
      <c r="R8" s="237">
        <v>17</v>
      </c>
      <c r="S8" s="237">
        <v>18</v>
      </c>
      <c r="T8" s="237">
        <v>19</v>
      </c>
      <c r="U8" s="237">
        <v>20</v>
      </c>
      <c r="V8" s="237">
        <v>21</v>
      </c>
      <c r="W8" s="237">
        <v>22</v>
      </c>
      <c r="X8" s="237">
        <v>23</v>
      </c>
      <c r="Y8" s="237">
        <v>24</v>
      </c>
      <c r="Z8" s="237">
        <v>25</v>
      </c>
      <c r="AA8" s="237">
        <v>26</v>
      </c>
      <c r="AB8" s="237">
        <v>27</v>
      </c>
      <c r="AC8" s="237">
        <v>28</v>
      </c>
      <c r="AD8" s="237">
        <v>29</v>
      </c>
      <c r="AE8" s="237">
        <v>30</v>
      </c>
      <c r="AF8" s="237">
        <v>31</v>
      </c>
      <c r="AG8" s="237">
        <v>32</v>
      </c>
      <c r="AH8" s="237">
        <v>33</v>
      </c>
      <c r="AI8" s="237">
        <v>34</v>
      </c>
      <c r="AJ8" s="237">
        <v>35</v>
      </c>
      <c r="AK8" s="237">
        <v>36</v>
      </c>
      <c r="AL8" s="237">
        <v>37</v>
      </c>
      <c r="AM8" s="237">
        <v>38</v>
      </c>
      <c r="AN8" s="237">
        <v>39</v>
      </c>
      <c r="AO8" s="237">
        <v>40</v>
      </c>
      <c r="AP8" s="237">
        <v>41</v>
      </c>
      <c r="AQ8" s="237">
        <v>42</v>
      </c>
      <c r="AR8" s="237">
        <v>43</v>
      </c>
      <c r="AS8" s="237">
        <v>44</v>
      </c>
      <c r="AT8" s="237">
        <v>45</v>
      </c>
      <c r="AU8" s="237">
        <v>46</v>
      </c>
      <c r="AV8" s="244">
        <v>47</v>
      </c>
      <c r="AW8" s="242">
        <v>48</v>
      </c>
      <c r="AX8" s="242">
        <v>49</v>
      </c>
      <c r="AY8" s="242">
        <v>50</v>
      </c>
      <c r="AZ8" s="243">
        <v>51</v>
      </c>
      <c r="BA8" s="243">
        <v>52</v>
      </c>
    </row>
    <row r="9" spans="1:53" s="236" customFormat="1" x14ac:dyDescent="0.2">
      <c r="A9" s="237">
        <v>1</v>
      </c>
      <c r="B9" s="237"/>
      <c r="C9" s="237"/>
      <c r="D9" s="237"/>
      <c r="E9" s="237">
        <v>17</v>
      </c>
      <c r="F9" s="237"/>
      <c r="G9" s="237"/>
      <c r="H9" s="237"/>
      <c r="I9" s="237"/>
      <c r="J9" s="237"/>
      <c r="K9" s="237"/>
      <c r="L9" s="237"/>
      <c r="M9" s="237"/>
      <c r="N9" s="237"/>
      <c r="O9" s="237"/>
      <c r="P9" s="237"/>
      <c r="Q9" s="237"/>
      <c r="R9" s="237"/>
      <c r="S9" s="237" t="s">
        <v>173</v>
      </c>
      <c r="T9" s="237" t="s">
        <v>173</v>
      </c>
      <c r="U9" s="237"/>
      <c r="V9" s="237"/>
      <c r="W9" s="237"/>
      <c r="X9" s="237">
        <v>22</v>
      </c>
      <c r="Y9" s="237"/>
      <c r="Z9" s="237"/>
      <c r="AA9" s="237"/>
      <c r="AB9" s="237"/>
      <c r="AC9" s="237"/>
      <c r="AD9" s="237"/>
      <c r="AE9" s="237"/>
      <c r="AF9" s="237"/>
      <c r="AG9" s="237"/>
      <c r="AH9" s="237"/>
      <c r="AI9" s="237"/>
      <c r="AJ9" s="237"/>
      <c r="AK9" s="237"/>
      <c r="AL9" s="237"/>
      <c r="AM9" s="237"/>
      <c r="AN9" s="237"/>
      <c r="AO9" s="237"/>
      <c r="AP9" s="237"/>
      <c r="AQ9" s="237" t="s">
        <v>174</v>
      </c>
      <c r="AR9" s="237" t="s">
        <v>174</v>
      </c>
      <c r="AS9" s="237" t="s">
        <v>173</v>
      </c>
      <c r="AT9" s="237" t="s">
        <v>173</v>
      </c>
      <c r="AU9" s="237" t="s">
        <v>173</v>
      </c>
      <c r="AV9" s="244" t="s">
        <v>173</v>
      </c>
      <c r="AW9" s="242" t="s">
        <v>173</v>
      </c>
      <c r="AX9" s="242" t="s">
        <v>173</v>
      </c>
      <c r="AY9" s="242" t="s">
        <v>173</v>
      </c>
      <c r="AZ9" s="242" t="s">
        <v>173</v>
      </c>
      <c r="BA9" s="242" t="s">
        <v>173</v>
      </c>
    </row>
    <row r="10" spans="1:53" s="236" customFormat="1" x14ac:dyDescent="0.2">
      <c r="A10" s="237">
        <v>2</v>
      </c>
      <c r="B10" s="237"/>
      <c r="C10" s="237"/>
      <c r="D10" s="237"/>
      <c r="E10" s="237">
        <v>16</v>
      </c>
      <c r="F10" s="237"/>
      <c r="G10" s="237"/>
      <c r="H10" s="237"/>
      <c r="I10" s="237"/>
      <c r="J10" s="237"/>
      <c r="K10" s="237"/>
      <c r="L10" s="237"/>
      <c r="M10" s="237"/>
      <c r="N10" s="237"/>
      <c r="O10" s="237"/>
      <c r="P10" s="237"/>
      <c r="Q10" s="237"/>
      <c r="R10" s="237" t="s">
        <v>174</v>
      </c>
      <c r="S10" s="237" t="s">
        <v>173</v>
      </c>
      <c r="T10" s="237" t="s">
        <v>173</v>
      </c>
      <c r="U10" s="237"/>
      <c r="V10" s="237"/>
      <c r="W10" s="237"/>
      <c r="X10" s="237">
        <v>15</v>
      </c>
      <c r="Y10" s="237"/>
      <c r="Z10" s="237"/>
      <c r="AA10" s="237"/>
      <c r="AB10" s="237"/>
      <c r="AC10" s="237"/>
      <c r="AD10" s="237"/>
      <c r="AE10" s="237"/>
      <c r="AF10" s="237"/>
      <c r="AG10" s="237"/>
      <c r="AH10" s="237"/>
      <c r="AI10" s="237"/>
      <c r="AJ10" s="237">
        <v>0</v>
      </c>
      <c r="AK10" s="237">
        <v>0</v>
      </c>
      <c r="AL10" s="237">
        <v>0</v>
      </c>
      <c r="AM10" s="237">
        <v>0</v>
      </c>
      <c r="AN10" s="237">
        <v>0</v>
      </c>
      <c r="AO10" s="237">
        <v>8</v>
      </c>
      <c r="AP10" s="237">
        <v>8</v>
      </c>
      <c r="AQ10" s="237">
        <v>8</v>
      </c>
      <c r="AR10" s="237" t="s">
        <v>174</v>
      </c>
      <c r="AS10" s="237" t="s">
        <v>173</v>
      </c>
      <c r="AT10" s="237" t="s">
        <v>173</v>
      </c>
      <c r="AU10" s="237" t="s">
        <v>173</v>
      </c>
      <c r="AV10" s="244" t="s">
        <v>173</v>
      </c>
      <c r="AW10" s="242" t="s">
        <v>173</v>
      </c>
      <c r="AX10" s="242" t="s">
        <v>173</v>
      </c>
      <c r="AY10" s="242" t="s">
        <v>173</v>
      </c>
      <c r="AZ10" s="242" t="s">
        <v>173</v>
      </c>
      <c r="BA10" s="242" t="s">
        <v>173</v>
      </c>
    </row>
    <row r="11" spans="1:53" s="236" customFormat="1" x14ac:dyDescent="0.2">
      <c r="A11" s="237">
        <v>3</v>
      </c>
      <c r="B11" s="237"/>
      <c r="C11" s="237"/>
      <c r="D11" s="237"/>
      <c r="E11" s="245">
        <v>11</v>
      </c>
      <c r="F11" s="237"/>
      <c r="G11" s="237"/>
      <c r="H11" s="237"/>
      <c r="I11" s="237"/>
      <c r="J11" s="237"/>
      <c r="K11" s="237"/>
      <c r="L11" s="237"/>
      <c r="M11" s="237">
        <v>0</v>
      </c>
      <c r="N11" s="237">
        <v>0</v>
      </c>
      <c r="O11" s="237">
        <v>0</v>
      </c>
      <c r="P11" s="237">
        <v>0</v>
      </c>
      <c r="Q11" s="237">
        <v>0</v>
      </c>
      <c r="R11" s="237">
        <v>0</v>
      </c>
      <c r="S11" s="237" t="s">
        <v>173</v>
      </c>
      <c r="T11" s="237" t="s">
        <v>173</v>
      </c>
      <c r="U11" s="237"/>
      <c r="V11" s="237"/>
      <c r="W11" s="237"/>
      <c r="X11" s="245">
        <v>6</v>
      </c>
      <c r="Y11" s="237"/>
      <c r="Z11" s="237"/>
      <c r="AA11" s="237">
        <v>0</v>
      </c>
      <c r="AB11" s="237">
        <v>8</v>
      </c>
      <c r="AC11" s="237">
        <v>8</v>
      </c>
      <c r="AD11" s="237">
        <v>8</v>
      </c>
      <c r="AE11" s="237">
        <v>8</v>
      </c>
      <c r="AF11" s="237">
        <v>8</v>
      </c>
      <c r="AG11" s="237">
        <v>8</v>
      </c>
      <c r="AH11" s="237">
        <v>8</v>
      </c>
      <c r="AI11" s="237">
        <v>8</v>
      </c>
      <c r="AJ11" s="237">
        <v>8</v>
      </c>
      <c r="AK11" s="237">
        <v>8</v>
      </c>
      <c r="AL11" s="237" t="s">
        <v>174</v>
      </c>
      <c r="AM11" s="246" t="s">
        <v>175</v>
      </c>
      <c r="AN11" s="246" t="s">
        <v>175</v>
      </c>
      <c r="AO11" s="246" t="s">
        <v>175</v>
      </c>
      <c r="AP11" s="246" t="s">
        <v>175</v>
      </c>
      <c r="AQ11" s="237" t="s">
        <v>176</v>
      </c>
      <c r="AR11" s="237" t="s">
        <v>176</v>
      </c>
      <c r="AS11" s="237"/>
      <c r="AT11" s="237"/>
      <c r="AU11" s="244"/>
      <c r="AV11" s="247"/>
      <c r="AW11" s="243"/>
      <c r="AX11" s="243"/>
      <c r="AY11" s="243"/>
      <c r="AZ11" s="243"/>
      <c r="BA11" s="243"/>
    </row>
    <row r="12" spans="1:53" s="236" customFormat="1" x14ac:dyDescent="0.2">
      <c r="A12" s="248"/>
      <c r="B12" s="248"/>
      <c r="C12" s="248"/>
      <c r="D12" s="248"/>
      <c r="E12" s="248"/>
      <c r="F12" s="248"/>
      <c r="G12" s="248"/>
      <c r="H12" s="248"/>
      <c r="I12" s="248"/>
      <c r="J12" s="248"/>
      <c r="K12" s="248"/>
      <c r="L12" s="248"/>
      <c r="M12" s="248"/>
      <c r="N12" s="248"/>
      <c r="O12" s="248"/>
      <c r="P12" s="248"/>
      <c r="Q12" s="248"/>
      <c r="R12" s="248"/>
      <c r="S12" s="248"/>
      <c r="T12" s="248"/>
      <c r="U12" s="248"/>
      <c r="V12" s="248"/>
      <c r="W12" s="248"/>
      <c r="X12" s="248"/>
      <c r="Y12" s="248"/>
      <c r="Z12" s="248"/>
      <c r="AA12" s="248"/>
      <c r="AB12" s="248"/>
      <c r="AC12" s="248"/>
      <c r="AD12" s="248"/>
      <c r="AE12" s="248"/>
      <c r="AF12" s="248"/>
      <c r="AG12" s="248"/>
      <c r="AH12" s="248"/>
      <c r="AI12" s="248"/>
      <c r="AJ12" s="248"/>
      <c r="AK12" s="248"/>
      <c r="AL12" s="248"/>
      <c r="AM12" s="248"/>
      <c r="AN12" s="248"/>
      <c r="AO12" s="249"/>
      <c r="AP12" s="249"/>
      <c r="AQ12" s="248"/>
      <c r="AR12" s="248"/>
      <c r="AS12" s="248"/>
      <c r="AT12" s="248"/>
      <c r="AU12" s="248"/>
    </row>
    <row r="13" spans="1:53" s="236" customFormat="1" x14ac:dyDescent="0.2">
      <c r="A13" s="235"/>
      <c r="B13" s="235"/>
      <c r="C13" s="235"/>
      <c r="D13" s="235"/>
      <c r="E13" s="235"/>
      <c r="F13" s="235"/>
      <c r="G13" s="235"/>
      <c r="H13" s="235"/>
      <c r="I13" s="235"/>
      <c r="J13" s="235"/>
      <c r="K13" s="235"/>
      <c r="L13" s="235"/>
      <c r="M13" s="235"/>
      <c r="N13" s="235"/>
      <c r="O13" s="235"/>
      <c r="P13" s="235"/>
      <c r="Q13" s="235"/>
      <c r="R13" s="235"/>
      <c r="S13" s="248"/>
      <c r="T13" s="235"/>
      <c r="U13" s="248"/>
      <c r="V13" s="235"/>
      <c r="W13" s="235"/>
      <c r="X13" s="235"/>
      <c r="Y13" s="235"/>
      <c r="Z13" s="235"/>
      <c r="AA13" s="235"/>
      <c r="AB13" s="235"/>
      <c r="AC13" s="235"/>
      <c r="AD13" s="235"/>
      <c r="AE13" s="235"/>
      <c r="AF13" s="235"/>
      <c r="AG13" s="248"/>
      <c r="AH13" s="235"/>
      <c r="AI13" s="235"/>
      <c r="AJ13" s="235"/>
      <c r="AK13" s="235"/>
      <c r="AL13" s="248"/>
      <c r="AM13" s="235"/>
      <c r="AN13" s="235"/>
      <c r="AO13" s="235"/>
      <c r="AP13" s="235"/>
      <c r="AQ13" s="235"/>
      <c r="AR13" s="235"/>
      <c r="AS13" s="235"/>
      <c r="AT13" s="235"/>
      <c r="AU13" s="235"/>
    </row>
    <row r="14" spans="1:53" s="236" customFormat="1" x14ac:dyDescent="0.2">
      <c r="AR14" s="248"/>
    </row>
    <row r="15" spans="1:53" s="236" customFormat="1" x14ac:dyDescent="0.2">
      <c r="A15" s="602" t="s">
        <v>177</v>
      </c>
      <c r="B15" s="602"/>
      <c r="C15" s="602"/>
      <c r="D15" s="602"/>
      <c r="E15" s="602"/>
      <c r="F15" s="602"/>
      <c r="G15" s="602"/>
      <c r="H15" s="602"/>
      <c r="I15" s="250"/>
      <c r="J15" s="250"/>
      <c r="K15" s="250"/>
      <c r="L15" s="250"/>
      <c r="M15" s="250"/>
      <c r="N15" s="250"/>
      <c r="O15" s="250"/>
      <c r="P15" s="250"/>
      <c r="Q15" s="250"/>
      <c r="R15" s="250"/>
      <c r="S15" s="250"/>
      <c r="T15" s="250"/>
      <c r="U15" s="250"/>
      <c r="V15" s="602"/>
      <c r="W15" s="602"/>
      <c r="X15" s="602"/>
      <c r="Y15" s="602"/>
      <c r="Z15" s="602"/>
      <c r="AA15" s="602"/>
      <c r="AB15" s="602"/>
      <c r="AC15" s="602"/>
      <c r="AD15" s="602"/>
      <c r="AE15" s="250"/>
      <c r="AF15" s="250"/>
      <c r="AG15" s="250"/>
      <c r="AH15" s="250"/>
      <c r="AI15" s="250"/>
      <c r="AJ15" s="250"/>
      <c r="AK15" s="250"/>
      <c r="AL15" s="250"/>
      <c r="AM15" s="250"/>
      <c r="AN15" s="250"/>
      <c r="AO15" s="250"/>
      <c r="AP15" s="250"/>
      <c r="AQ15" s="250"/>
      <c r="AR15" s="250"/>
      <c r="AS15" s="250"/>
      <c r="AT15" s="250"/>
      <c r="AU15" s="250"/>
    </row>
    <row r="16" spans="1:53" s="236" customFormat="1" ht="26.25" customHeight="1" x14ac:dyDescent="0.2">
      <c r="A16" s="602"/>
      <c r="B16" s="602"/>
      <c r="C16" s="602"/>
      <c r="D16" s="602"/>
      <c r="E16" s="602"/>
      <c r="F16" s="602"/>
      <c r="G16" s="602"/>
      <c r="H16" s="602"/>
      <c r="I16" s="250"/>
      <c r="J16" s="250"/>
      <c r="K16" s="250"/>
      <c r="L16" s="250"/>
      <c r="M16" s="250"/>
      <c r="N16" s="250"/>
      <c r="O16" s="250"/>
      <c r="P16" s="250"/>
      <c r="Q16" s="250"/>
      <c r="R16" s="250"/>
      <c r="S16" s="250"/>
      <c r="T16" s="250"/>
      <c r="U16" s="250"/>
      <c r="V16" s="602"/>
      <c r="W16" s="602"/>
      <c r="X16" s="602"/>
      <c r="Y16" s="602"/>
      <c r="Z16" s="602"/>
      <c r="AA16" s="602"/>
      <c r="AB16" s="602"/>
      <c r="AC16" s="602"/>
      <c r="AD16" s="602"/>
      <c r="AE16" s="250"/>
      <c r="AF16" s="250"/>
      <c r="AG16" s="250"/>
      <c r="AH16" s="250"/>
      <c r="AI16" s="250"/>
      <c r="AJ16" s="250"/>
      <c r="AK16" s="250"/>
      <c r="AL16" s="250"/>
      <c r="AM16" s="250"/>
      <c r="AN16" s="250"/>
      <c r="AO16" s="250"/>
      <c r="AP16" s="250"/>
      <c r="AQ16" s="250"/>
      <c r="AR16" s="250"/>
      <c r="AS16" s="250"/>
      <c r="AT16" s="250"/>
      <c r="AU16" s="250"/>
    </row>
    <row r="17" spans="1:47" s="236" customFormat="1" x14ac:dyDescent="0.2">
      <c r="A17" s="250"/>
      <c r="B17" s="250"/>
      <c r="C17" s="250"/>
      <c r="D17" s="250"/>
      <c r="E17" s="250"/>
      <c r="F17" s="250"/>
      <c r="G17" s="250"/>
      <c r="H17" s="251"/>
      <c r="I17" s="252" t="s">
        <v>178</v>
      </c>
      <c r="J17" s="253"/>
      <c r="K17" s="253"/>
      <c r="L17" s="253"/>
      <c r="M17" s="253"/>
      <c r="N17" s="253"/>
      <c r="O17" s="253"/>
      <c r="P17" s="253"/>
      <c r="Q17" s="253"/>
      <c r="R17" s="253"/>
      <c r="S17" s="253"/>
      <c r="T17" s="250"/>
      <c r="U17" s="254">
        <v>8</v>
      </c>
      <c r="V17" s="252" t="s">
        <v>179</v>
      </c>
      <c r="W17" s="253"/>
      <c r="X17" s="253"/>
      <c r="Y17" s="253"/>
      <c r="Z17" s="253"/>
      <c r="AA17" s="253"/>
      <c r="AB17" s="253"/>
      <c r="AC17" s="253"/>
      <c r="AD17" s="253"/>
      <c r="AE17" s="250"/>
      <c r="AF17" s="250"/>
      <c r="AG17" s="255" t="s">
        <v>176</v>
      </c>
      <c r="AH17" s="256" t="s">
        <v>180</v>
      </c>
      <c r="AI17" s="253"/>
      <c r="AJ17" s="253"/>
      <c r="AK17" s="253"/>
      <c r="AL17" s="253"/>
      <c r="AM17" s="253"/>
      <c r="AN17" s="253"/>
      <c r="AO17" s="253"/>
      <c r="AP17" s="253"/>
      <c r="AQ17" s="253"/>
      <c r="AR17" s="253"/>
      <c r="AS17" s="253"/>
      <c r="AT17" s="253"/>
      <c r="AU17" s="253"/>
    </row>
    <row r="18" spans="1:47" s="236" customFormat="1" x14ac:dyDescent="0.2">
      <c r="A18" s="250"/>
      <c r="B18" s="250"/>
      <c r="C18" s="250"/>
      <c r="D18" s="250"/>
      <c r="E18" s="250"/>
      <c r="F18" s="250"/>
      <c r="G18" s="250"/>
      <c r="H18" s="250"/>
      <c r="I18" s="250"/>
      <c r="J18" s="250"/>
      <c r="K18" s="250"/>
      <c r="L18" s="250"/>
      <c r="M18" s="250"/>
      <c r="N18" s="250"/>
      <c r="O18" s="250"/>
      <c r="P18" s="250"/>
      <c r="Q18" s="250"/>
      <c r="R18" s="250"/>
      <c r="S18" s="250"/>
      <c r="T18" s="250"/>
      <c r="U18" s="250"/>
      <c r="V18" s="253"/>
      <c r="W18" s="253"/>
      <c r="X18" s="253"/>
      <c r="Y18" s="253"/>
      <c r="Z18" s="253"/>
      <c r="AA18" s="253"/>
      <c r="AB18" s="253"/>
      <c r="AC18" s="253"/>
      <c r="AD18" s="253"/>
      <c r="AE18" s="250"/>
      <c r="AF18" s="250"/>
      <c r="AG18" s="250"/>
      <c r="AH18" s="602"/>
      <c r="AI18" s="602"/>
      <c r="AJ18" s="602"/>
      <c r="AK18" s="602"/>
      <c r="AL18" s="602"/>
      <c r="AM18" s="602"/>
      <c r="AN18" s="602"/>
      <c r="AO18" s="602"/>
      <c r="AP18" s="602"/>
      <c r="AQ18" s="602"/>
      <c r="AR18" s="602"/>
      <c r="AS18" s="602"/>
      <c r="AT18" s="602"/>
      <c r="AU18" s="602"/>
    </row>
    <row r="19" spans="1:47" s="236" customFormat="1" ht="12.75" customHeight="1" x14ac:dyDescent="0.2">
      <c r="A19" s="250"/>
      <c r="B19" s="250"/>
      <c r="C19" s="250"/>
      <c r="D19" s="250"/>
      <c r="E19" s="250"/>
      <c r="F19" s="250"/>
      <c r="G19" s="250"/>
      <c r="H19" s="255">
        <v>0</v>
      </c>
      <c r="I19" s="257"/>
      <c r="J19" s="600" t="s">
        <v>181</v>
      </c>
      <c r="K19" s="600"/>
      <c r="L19" s="600"/>
      <c r="M19" s="600"/>
      <c r="N19" s="600"/>
      <c r="O19" s="600"/>
      <c r="P19" s="600"/>
      <c r="Q19" s="600"/>
      <c r="R19" s="250"/>
      <c r="S19" s="250"/>
      <c r="T19" s="250"/>
      <c r="U19" s="250"/>
      <c r="V19" s="601"/>
      <c r="W19" s="601"/>
      <c r="X19" s="601"/>
      <c r="Y19" s="601"/>
      <c r="Z19" s="601"/>
      <c r="AA19" s="601"/>
      <c r="AB19" s="601"/>
      <c r="AC19" s="601"/>
      <c r="AD19" s="601"/>
      <c r="AE19" s="601"/>
      <c r="AF19" s="250"/>
      <c r="AG19" s="258" t="s">
        <v>175</v>
      </c>
      <c r="AH19" s="602" t="s">
        <v>182</v>
      </c>
      <c r="AI19" s="602"/>
      <c r="AJ19" s="602"/>
      <c r="AK19" s="602"/>
      <c r="AL19" s="602"/>
      <c r="AM19" s="602"/>
      <c r="AN19" s="602"/>
      <c r="AO19" s="250"/>
      <c r="AP19" s="250"/>
      <c r="AQ19" s="250"/>
      <c r="AR19" s="250"/>
      <c r="AS19" s="250"/>
      <c r="AT19" s="250"/>
      <c r="AU19" s="250"/>
    </row>
    <row r="20" spans="1:47" s="236" customFormat="1" x14ac:dyDescent="0.2">
      <c r="A20" s="250"/>
      <c r="B20" s="250"/>
      <c r="C20" s="250"/>
      <c r="D20" s="250"/>
      <c r="E20" s="250"/>
      <c r="F20" s="250"/>
      <c r="G20" s="250"/>
      <c r="H20" s="250"/>
      <c r="I20" s="250"/>
      <c r="J20" s="602"/>
      <c r="K20" s="602"/>
      <c r="L20" s="602"/>
      <c r="M20" s="602"/>
      <c r="N20" s="602"/>
      <c r="O20" s="602"/>
      <c r="P20" s="602"/>
      <c r="Q20" s="602"/>
      <c r="R20" s="602"/>
      <c r="S20" s="602"/>
      <c r="T20" s="250"/>
      <c r="U20" s="250"/>
      <c r="V20" s="602"/>
      <c r="W20" s="602"/>
      <c r="X20" s="602"/>
      <c r="Y20" s="602"/>
      <c r="Z20" s="602"/>
      <c r="AA20" s="602"/>
      <c r="AB20" s="602"/>
      <c r="AC20" s="602"/>
      <c r="AD20" s="602"/>
      <c r="AE20" s="250"/>
      <c r="AF20" s="250"/>
      <c r="AG20" s="250"/>
      <c r="AH20" s="250"/>
      <c r="AI20" s="250"/>
      <c r="AJ20" s="250"/>
      <c r="AK20" s="250"/>
      <c r="AL20" s="250"/>
      <c r="AM20" s="250"/>
      <c r="AN20" s="250"/>
      <c r="AO20" s="250"/>
      <c r="AP20" s="250"/>
      <c r="AQ20" s="250"/>
      <c r="AR20" s="250"/>
      <c r="AS20" s="250"/>
      <c r="AT20" s="250"/>
      <c r="AU20" s="250"/>
    </row>
    <row r="21" spans="1:47" s="236" customFormat="1" x14ac:dyDescent="0.2">
      <c r="A21" s="250"/>
      <c r="B21" s="250"/>
      <c r="C21" s="250"/>
      <c r="D21" s="250"/>
      <c r="E21" s="250"/>
      <c r="F21" s="250"/>
      <c r="G21" s="250"/>
      <c r="H21" s="250"/>
      <c r="I21" s="250"/>
      <c r="J21" s="602"/>
      <c r="K21" s="602"/>
      <c r="L21" s="602"/>
      <c r="M21" s="602"/>
      <c r="N21" s="602"/>
      <c r="O21" s="602"/>
      <c r="P21" s="250"/>
      <c r="Q21" s="250"/>
      <c r="R21" s="250"/>
      <c r="S21" s="250"/>
      <c r="T21" s="250"/>
      <c r="U21" s="255" t="s">
        <v>174</v>
      </c>
      <c r="V21" s="602" t="s">
        <v>24</v>
      </c>
      <c r="W21" s="602"/>
      <c r="X21" s="602"/>
      <c r="Y21" s="602"/>
      <c r="Z21" s="602"/>
      <c r="AA21" s="602"/>
      <c r="AB21" s="602"/>
      <c r="AC21" s="602"/>
      <c r="AD21" s="602"/>
      <c r="AE21" s="250"/>
      <c r="AF21" s="250"/>
      <c r="AG21" s="255" t="s">
        <v>173</v>
      </c>
      <c r="AH21" s="602" t="s">
        <v>183</v>
      </c>
      <c r="AI21" s="602"/>
      <c r="AJ21" s="602"/>
      <c r="AK21" s="602"/>
      <c r="AL21" s="602"/>
      <c r="AM21" s="602"/>
      <c r="AN21" s="602"/>
      <c r="AO21" s="250"/>
      <c r="AP21" s="250"/>
      <c r="AQ21" s="250"/>
      <c r="AR21" s="250"/>
      <c r="AS21" s="250"/>
      <c r="AT21" s="250"/>
      <c r="AU21" s="250"/>
    </row>
    <row r="22" spans="1:47" s="236" customFormat="1" x14ac:dyDescent="0.2">
      <c r="A22" s="257"/>
      <c r="B22" s="257"/>
      <c r="C22" s="257"/>
      <c r="D22" s="257"/>
      <c r="E22" s="257"/>
      <c r="F22" s="257"/>
      <c r="G22" s="257"/>
      <c r="H22" s="257"/>
      <c r="I22" s="257"/>
      <c r="J22" s="257"/>
      <c r="K22" s="257"/>
      <c r="L22" s="257"/>
      <c r="M22" s="257"/>
      <c r="N22" s="257"/>
      <c r="O22" s="257"/>
      <c r="P22" s="257"/>
      <c r="Q22" s="257"/>
      <c r="R22" s="257"/>
      <c r="S22" s="257"/>
      <c r="T22" s="257"/>
      <c r="U22" s="257"/>
      <c r="V22" s="257"/>
      <c r="W22" s="257"/>
      <c r="X22" s="257"/>
      <c r="Y22" s="257"/>
      <c r="Z22" s="257"/>
      <c r="AA22" s="257"/>
      <c r="AB22" s="257"/>
      <c r="AC22" s="257"/>
      <c r="AD22" s="257"/>
      <c r="AE22" s="257"/>
      <c r="AF22" s="257"/>
      <c r="AG22" s="257"/>
      <c r="AH22" s="257"/>
      <c r="AI22" s="257"/>
      <c r="AJ22" s="257"/>
      <c r="AK22" s="257"/>
      <c r="AL22" s="257"/>
      <c r="AM22" s="257"/>
      <c r="AN22" s="257"/>
      <c r="AO22" s="257"/>
      <c r="AP22" s="257"/>
      <c r="AQ22" s="257"/>
      <c r="AR22" s="257"/>
      <c r="AS22" s="257"/>
      <c r="AT22" s="257"/>
      <c r="AU22" s="257"/>
    </row>
    <row r="23" spans="1:47" s="236" customFormat="1" x14ac:dyDescent="0.2"/>
  </sheetData>
  <mergeCells count="27">
    <mergeCell ref="T5:W5"/>
    <mergeCell ref="X5:Z5"/>
    <mergeCell ref="J21:O21"/>
    <mergeCell ref="V21:AD21"/>
    <mergeCell ref="AH21:AN21"/>
    <mergeCell ref="AH18:AU18"/>
    <mergeCell ref="A6:A7"/>
    <mergeCell ref="A15:H15"/>
    <mergeCell ref="V15:AD15"/>
    <mergeCell ref="A16:H16"/>
    <mergeCell ref="V16:AD16"/>
    <mergeCell ref="A3:BA3"/>
    <mergeCell ref="J19:Q19"/>
    <mergeCell ref="V19:AE19"/>
    <mergeCell ref="AH19:AN19"/>
    <mergeCell ref="J20:S20"/>
    <mergeCell ref="V20:AD20"/>
    <mergeCell ref="AB5:AE5"/>
    <mergeCell ref="AG5:AI5"/>
    <mergeCell ref="AK5:AN5"/>
    <mergeCell ref="AO5:AR5"/>
    <mergeCell ref="AT5:AV5"/>
    <mergeCell ref="AW5:BA5"/>
    <mergeCell ref="B5:E5"/>
    <mergeCell ref="G5:J5"/>
    <mergeCell ref="K5:N5"/>
    <mergeCell ref="O5:R5"/>
  </mergeCells>
  <pageMargins left="0" right="0" top="0.7480314960629921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"/>
  <sheetViews>
    <sheetView view="pageBreakPreview" zoomScale="150" zoomScaleNormal="150" zoomScaleSheetLayoutView="150" workbookViewId="0">
      <selection activeCell="BG11" sqref="BG11"/>
    </sheetView>
  </sheetViews>
  <sheetFormatPr defaultColWidth="9" defaultRowHeight="12.75" x14ac:dyDescent="0.2"/>
  <cols>
    <col min="1" max="1" width="1.875" style="264" customWidth="1"/>
    <col min="2" max="2" width="5.25" style="264" customWidth="1"/>
    <col min="3" max="3" width="12.125" style="264" customWidth="1"/>
    <col min="4" max="4" width="1.75" style="264" customWidth="1"/>
    <col min="5" max="5" width="1.875" style="264" customWidth="1"/>
    <col min="6" max="9" width="1.75" style="264" customWidth="1"/>
    <col min="10" max="10" width="2" style="264" customWidth="1"/>
    <col min="11" max="12" width="1.875" style="264" customWidth="1"/>
    <col min="13" max="13" width="2.125" style="264" customWidth="1"/>
    <col min="14" max="14" width="1.875" style="264" customWidth="1"/>
    <col min="15" max="15" width="2" style="264" customWidth="1"/>
    <col min="16" max="16" width="1.75" style="264" customWidth="1"/>
    <col min="17" max="17" width="1.625" style="264" customWidth="1"/>
    <col min="18" max="18" width="1.75" style="264" customWidth="1"/>
    <col min="19" max="19" width="1.875" style="264" customWidth="1"/>
    <col min="20" max="20" width="1.5" style="264" customWidth="1"/>
    <col min="21" max="22" width="1.875" style="264" customWidth="1"/>
    <col min="23" max="23" width="1.75" style="264" customWidth="1"/>
    <col min="24" max="25" width="1.875" style="264" customWidth="1"/>
    <col min="26" max="26" width="1.75" style="264" customWidth="1"/>
    <col min="27" max="27" width="1.875" style="264" customWidth="1"/>
    <col min="28" max="28" width="1.625" style="264" customWidth="1"/>
    <col min="29" max="29" width="1.875" style="264" customWidth="1"/>
    <col min="30" max="30" width="2" style="264" customWidth="1"/>
    <col min="31" max="31" width="1.875" style="264" customWidth="1"/>
    <col min="32" max="32" width="2.125" style="264" customWidth="1"/>
    <col min="33" max="33" width="2" style="264" customWidth="1"/>
    <col min="34" max="34" width="1.75" style="264" customWidth="1"/>
    <col min="35" max="35" width="1.875" style="264" customWidth="1"/>
    <col min="36" max="36" width="2.125" style="264" customWidth="1"/>
    <col min="37" max="38" width="1.875" style="264" customWidth="1"/>
    <col min="39" max="39" width="2.125" style="264" customWidth="1"/>
    <col min="40" max="40" width="2" style="264" customWidth="1"/>
    <col min="41" max="42" width="1.875" style="264" customWidth="1"/>
    <col min="43" max="43" width="2.125" style="264" customWidth="1"/>
    <col min="44" max="44" width="1.875" style="264" customWidth="1"/>
    <col min="45" max="45" width="2.625" style="264" customWidth="1"/>
    <col min="46" max="46" width="1.875" style="264" customWidth="1"/>
    <col min="47" max="47" width="2" style="264" customWidth="1"/>
    <col min="48" max="48" width="2.125" style="264" customWidth="1"/>
    <col min="49" max="50" width="2.25" style="264" customWidth="1"/>
    <col min="51" max="52" width="2" style="264" customWidth="1"/>
    <col min="53" max="53" width="2.125" style="264" customWidth="1"/>
    <col min="54" max="54" width="2" style="264" customWidth="1"/>
    <col min="55" max="56" width="2.125" style="264" customWidth="1"/>
    <col min="57" max="57" width="8.75" style="264" customWidth="1"/>
    <col min="58" max="16384" width="9" style="264"/>
  </cols>
  <sheetData>
    <row r="1" spans="1:57" ht="47.25" customHeight="1" thickBot="1" x14ac:dyDescent="0.25">
      <c r="A1" s="623" t="s">
        <v>250</v>
      </c>
      <c r="B1" s="623" t="s">
        <v>14</v>
      </c>
      <c r="C1" s="623" t="s">
        <v>249</v>
      </c>
      <c r="D1" s="307" t="s">
        <v>248</v>
      </c>
      <c r="E1" s="612" t="s">
        <v>247</v>
      </c>
      <c r="F1" s="613"/>
      <c r="G1" s="614"/>
      <c r="H1" s="308" t="s">
        <v>246</v>
      </c>
      <c r="I1" s="615" t="s">
        <v>245</v>
      </c>
      <c r="J1" s="616"/>
      <c r="K1" s="616"/>
      <c r="L1" s="617"/>
      <c r="M1" s="308" t="s">
        <v>244</v>
      </c>
      <c r="N1" s="615" t="s">
        <v>243</v>
      </c>
      <c r="O1" s="616"/>
      <c r="P1" s="616"/>
      <c r="Q1" s="305" t="s">
        <v>242</v>
      </c>
      <c r="R1" s="612" t="s">
        <v>241</v>
      </c>
      <c r="S1" s="613"/>
      <c r="T1" s="614"/>
      <c r="U1" s="307" t="s">
        <v>240</v>
      </c>
      <c r="V1" s="612" t="s">
        <v>239</v>
      </c>
      <c r="W1" s="613"/>
      <c r="X1" s="613"/>
      <c r="Y1" s="614"/>
      <c r="Z1" s="306" t="s">
        <v>238</v>
      </c>
      <c r="AA1" s="612" t="s">
        <v>237</v>
      </c>
      <c r="AB1" s="613"/>
      <c r="AC1" s="614"/>
      <c r="AD1" s="306" t="s">
        <v>236</v>
      </c>
      <c r="AE1" s="612" t="s">
        <v>235</v>
      </c>
      <c r="AF1" s="613"/>
      <c r="AG1" s="614"/>
      <c r="AH1" s="306" t="s">
        <v>234</v>
      </c>
      <c r="AI1" s="612" t="s">
        <v>233</v>
      </c>
      <c r="AJ1" s="613"/>
      <c r="AK1" s="613"/>
      <c r="AL1" s="613"/>
      <c r="AM1" s="305" t="s">
        <v>232</v>
      </c>
      <c r="AN1" s="612" t="s">
        <v>231</v>
      </c>
      <c r="AO1" s="613"/>
      <c r="AP1" s="613"/>
      <c r="AQ1" s="305" t="s">
        <v>230</v>
      </c>
      <c r="AR1" s="612" t="s">
        <v>229</v>
      </c>
      <c r="AS1" s="613"/>
      <c r="AT1" s="613"/>
      <c r="AU1" s="305" t="s">
        <v>228</v>
      </c>
      <c r="AV1" s="612" t="s">
        <v>227</v>
      </c>
      <c r="AW1" s="613"/>
      <c r="AX1" s="613"/>
      <c r="AY1" s="613"/>
      <c r="AZ1" s="305" t="s">
        <v>226</v>
      </c>
      <c r="BA1" s="612" t="s">
        <v>225</v>
      </c>
      <c r="BB1" s="613"/>
      <c r="BC1" s="613"/>
      <c r="BD1" s="305" t="s">
        <v>224</v>
      </c>
    </row>
    <row r="2" spans="1:57" ht="8.25" customHeight="1" thickBot="1" x14ac:dyDescent="0.25">
      <c r="A2" s="624"/>
      <c r="B2" s="624"/>
      <c r="C2" s="624"/>
      <c r="D2" s="610" t="s">
        <v>223</v>
      </c>
      <c r="E2" s="611"/>
      <c r="F2" s="611"/>
      <c r="G2" s="611"/>
      <c r="H2" s="611"/>
      <c r="I2" s="611"/>
      <c r="J2" s="611"/>
      <c r="K2" s="611"/>
      <c r="L2" s="611"/>
      <c r="M2" s="611"/>
      <c r="N2" s="611"/>
      <c r="O2" s="611"/>
      <c r="P2" s="611"/>
      <c r="Q2" s="611"/>
      <c r="R2" s="611"/>
      <c r="S2" s="611"/>
      <c r="T2" s="611"/>
      <c r="U2" s="611"/>
      <c r="V2" s="611"/>
      <c r="W2" s="611"/>
      <c r="X2" s="611"/>
      <c r="Y2" s="611"/>
      <c r="Z2" s="611"/>
      <c r="AA2" s="611"/>
      <c r="AB2" s="611"/>
      <c r="AC2" s="611"/>
      <c r="AD2" s="611"/>
      <c r="AE2" s="611"/>
      <c r="AF2" s="611"/>
      <c r="AG2" s="611"/>
      <c r="AH2" s="611"/>
      <c r="AI2" s="611"/>
      <c r="AJ2" s="611"/>
      <c r="AK2" s="611"/>
      <c r="AL2" s="611"/>
      <c r="AM2" s="611"/>
      <c r="AN2" s="611"/>
      <c r="AO2" s="611"/>
      <c r="AP2" s="611"/>
      <c r="AQ2" s="611"/>
      <c r="AR2" s="611"/>
      <c r="AS2" s="611"/>
      <c r="AT2" s="611"/>
      <c r="AU2" s="611"/>
      <c r="AV2" s="611"/>
      <c r="AW2" s="611"/>
      <c r="AX2" s="611"/>
      <c r="AY2" s="611"/>
      <c r="AZ2" s="611"/>
      <c r="BA2" s="611"/>
      <c r="BB2" s="611"/>
      <c r="BC2" s="611"/>
      <c r="BD2" s="611"/>
    </row>
    <row r="3" spans="1:57" ht="9.75" customHeight="1" thickBot="1" x14ac:dyDescent="0.25">
      <c r="A3" s="624"/>
      <c r="B3" s="624"/>
      <c r="C3" s="624"/>
      <c r="D3" s="304">
        <v>35</v>
      </c>
      <c r="E3" s="301">
        <v>36</v>
      </c>
      <c r="F3" s="301">
        <v>37</v>
      </c>
      <c r="G3" s="301">
        <v>38</v>
      </c>
      <c r="H3" s="301">
        <v>39</v>
      </c>
      <c r="I3" s="304">
        <v>40</v>
      </c>
      <c r="J3" s="301">
        <v>41</v>
      </c>
      <c r="K3" s="302">
        <v>42</v>
      </c>
      <c r="L3" s="302">
        <v>43</v>
      </c>
      <c r="M3" s="303">
        <v>44</v>
      </c>
      <c r="N3" s="302">
        <v>45</v>
      </c>
      <c r="O3" s="302">
        <v>46</v>
      </c>
      <c r="P3" s="302">
        <v>47</v>
      </c>
      <c r="Q3" s="302">
        <v>48</v>
      </c>
      <c r="R3" s="303">
        <v>49</v>
      </c>
      <c r="S3" s="302">
        <v>50</v>
      </c>
      <c r="T3" s="302">
        <v>51</v>
      </c>
      <c r="U3" s="302">
        <v>52</v>
      </c>
      <c r="V3" s="302">
        <v>1</v>
      </c>
      <c r="W3" s="302">
        <v>2</v>
      </c>
      <c r="X3" s="302">
        <v>3</v>
      </c>
      <c r="Y3" s="302">
        <v>4</v>
      </c>
      <c r="Z3" s="302">
        <v>5</v>
      </c>
      <c r="AA3" s="303">
        <v>6</v>
      </c>
      <c r="AB3" s="302">
        <v>7</v>
      </c>
      <c r="AC3" s="302">
        <v>8</v>
      </c>
      <c r="AD3" s="302">
        <v>9</v>
      </c>
      <c r="AE3" s="303">
        <v>10</v>
      </c>
      <c r="AF3" s="302">
        <v>11</v>
      </c>
      <c r="AG3" s="301">
        <v>12</v>
      </c>
      <c r="AH3" s="301">
        <v>13</v>
      </c>
      <c r="AI3" s="301">
        <v>14</v>
      </c>
      <c r="AJ3" s="301">
        <v>15</v>
      </c>
      <c r="AK3" s="302">
        <v>16</v>
      </c>
      <c r="AL3" s="301">
        <v>17</v>
      </c>
      <c r="AM3" s="301">
        <v>18</v>
      </c>
      <c r="AN3" s="301">
        <v>19</v>
      </c>
      <c r="AO3" s="301">
        <v>20</v>
      </c>
      <c r="AP3" s="301">
        <v>21</v>
      </c>
      <c r="AQ3" s="301">
        <v>22</v>
      </c>
      <c r="AR3" s="298">
        <v>23</v>
      </c>
      <c r="AS3" s="298">
        <v>24</v>
      </c>
      <c r="AT3" s="298">
        <v>25</v>
      </c>
      <c r="AU3" s="298">
        <v>26</v>
      </c>
      <c r="AV3" s="298">
        <v>27</v>
      </c>
      <c r="AW3" s="298">
        <v>28</v>
      </c>
      <c r="AX3" s="298">
        <v>29</v>
      </c>
      <c r="AY3" s="298">
        <v>30</v>
      </c>
      <c r="AZ3" s="298">
        <v>31</v>
      </c>
      <c r="BA3" s="298">
        <v>32</v>
      </c>
      <c r="BB3" s="298">
        <v>33</v>
      </c>
      <c r="BC3" s="298">
        <v>34</v>
      </c>
      <c r="BD3" s="294">
        <v>35</v>
      </c>
    </row>
    <row r="4" spans="1:57" ht="8.25" customHeight="1" thickBot="1" x14ac:dyDescent="0.25">
      <c r="A4" s="624"/>
      <c r="B4" s="624"/>
      <c r="C4" s="624"/>
      <c r="D4" s="613" t="s">
        <v>222</v>
      </c>
      <c r="E4" s="613"/>
      <c r="F4" s="613"/>
      <c r="G4" s="613"/>
      <c r="H4" s="613"/>
      <c r="I4" s="613"/>
      <c r="J4" s="613"/>
      <c r="K4" s="613"/>
      <c r="L4" s="613"/>
      <c r="M4" s="613"/>
      <c r="N4" s="613"/>
      <c r="O4" s="613"/>
      <c r="P4" s="613"/>
      <c r="Q4" s="613"/>
      <c r="R4" s="613"/>
      <c r="S4" s="613"/>
      <c r="T4" s="613"/>
      <c r="U4" s="613"/>
      <c r="V4" s="613"/>
      <c r="W4" s="613"/>
      <c r="X4" s="613"/>
      <c r="Y4" s="613"/>
      <c r="Z4" s="613"/>
      <c r="AA4" s="613"/>
      <c r="AB4" s="613"/>
      <c r="AC4" s="613"/>
      <c r="AD4" s="613"/>
      <c r="AE4" s="613"/>
      <c r="AF4" s="613"/>
      <c r="AG4" s="613"/>
      <c r="AH4" s="613"/>
      <c r="AI4" s="613"/>
      <c r="AJ4" s="613"/>
      <c r="AK4" s="613"/>
      <c r="AL4" s="613"/>
      <c r="AM4" s="613"/>
      <c r="AN4" s="613"/>
      <c r="AO4" s="613"/>
      <c r="AP4" s="613"/>
      <c r="AQ4" s="613"/>
      <c r="AR4" s="613"/>
      <c r="AS4" s="613"/>
      <c r="AT4" s="613"/>
      <c r="AU4" s="613"/>
      <c r="AV4" s="613"/>
      <c r="AW4" s="613"/>
      <c r="AX4" s="613"/>
      <c r="AY4" s="613"/>
      <c r="AZ4" s="613"/>
      <c r="BA4" s="613"/>
      <c r="BB4" s="613"/>
      <c r="BC4" s="613"/>
      <c r="BD4" s="614"/>
    </row>
    <row r="5" spans="1:57" ht="16.5" customHeight="1" thickBot="1" x14ac:dyDescent="0.25">
      <c r="A5" s="625"/>
      <c r="B5" s="625"/>
      <c r="C5" s="625"/>
      <c r="D5" s="298">
        <v>1</v>
      </c>
      <c r="E5" s="298">
        <v>2</v>
      </c>
      <c r="F5" s="298">
        <v>3</v>
      </c>
      <c r="G5" s="298">
        <v>4</v>
      </c>
      <c r="H5" s="298">
        <v>5</v>
      </c>
      <c r="I5" s="298">
        <v>6</v>
      </c>
      <c r="J5" s="298">
        <v>7</v>
      </c>
      <c r="K5" s="294">
        <v>8</v>
      </c>
      <c r="L5" s="294">
        <v>9</v>
      </c>
      <c r="M5" s="294">
        <v>10</v>
      </c>
      <c r="N5" s="294">
        <v>11</v>
      </c>
      <c r="O5" s="294">
        <v>12</v>
      </c>
      <c r="P5" s="294">
        <v>13</v>
      </c>
      <c r="Q5" s="294">
        <v>14</v>
      </c>
      <c r="R5" s="294">
        <v>15</v>
      </c>
      <c r="S5" s="294">
        <v>16</v>
      </c>
      <c r="T5" s="300">
        <v>17</v>
      </c>
      <c r="U5" s="299">
        <v>18</v>
      </c>
      <c r="V5" s="299">
        <v>19</v>
      </c>
      <c r="W5" s="294">
        <v>20</v>
      </c>
      <c r="X5" s="294">
        <v>21</v>
      </c>
      <c r="Y5" s="294">
        <v>22</v>
      </c>
      <c r="Z5" s="294">
        <v>23</v>
      </c>
      <c r="AA5" s="294">
        <v>24</v>
      </c>
      <c r="AB5" s="294">
        <v>25</v>
      </c>
      <c r="AC5" s="294">
        <v>26</v>
      </c>
      <c r="AD5" s="294">
        <v>27</v>
      </c>
      <c r="AE5" s="294">
        <v>28</v>
      </c>
      <c r="AF5" s="294">
        <v>29</v>
      </c>
      <c r="AG5" s="298">
        <v>30</v>
      </c>
      <c r="AH5" s="298">
        <v>31</v>
      </c>
      <c r="AI5" s="298">
        <v>32</v>
      </c>
      <c r="AJ5" s="298">
        <v>33</v>
      </c>
      <c r="AK5" s="294">
        <v>34</v>
      </c>
      <c r="AL5" s="298">
        <v>35</v>
      </c>
      <c r="AM5" s="298">
        <v>36</v>
      </c>
      <c r="AN5" s="298">
        <v>37</v>
      </c>
      <c r="AO5" s="298">
        <v>38</v>
      </c>
      <c r="AP5" s="298">
        <v>39</v>
      </c>
      <c r="AQ5" s="296">
        <v>40</v>
      </c>
      <c r="AR5" s="296">
        <v>41</v>
      </c>
      <c r="AS5" s="297">
        <v>42</v>
      </c>
      <c r="AT5" s="296">
        <v>43</v>
      </c>
      <c r="AU5" s="295">
        <v>44</v>
      </c>
      <c r="AV5" s="295">
        <v>45</v>
      </c>
      <c r="AW5" s="295">
        <v>46</v>
      </c>
      <c r="AX5" s="295">
        <v>47</v>
      </c>
      <c r="AY5" s="295">
        <v>48</v>
      </c>
      <c r="AZ5" s="295">
        <v>49</v>
      </c>
      <c r="BA5" s="295">
        <v>50</v>
      </c>
      <c r="BB5" s="295">
        <v>51</v>
      </c>
      <c r="BC5" s="295">
        <v>52</v>
      </c>
      <c r="BD5" s="294">
        <v>53</v>
      </c>
    </row>
    <row r="6" spans="1:57" ht="21" customHeight="1" thickBot="1" x14ac:dyDescent="0.25">
      <c r="A6" s="620" t="s">
        <v>10</v>
      </c>
      <c r="B6" s="293" t="s">
        <v>221</v>
      </c>
      <c r="C6" s="292" t="s">
        <v>220</v>
      </c>
      <c r="D6" s="291">
        <f t="shared" ref="D6:T6" si="0">D7+D8+D9+D10+D11+D12+D13+D14+D15+D16+D17</f>
        <v>29</v>
      </c>
      <c r="E6" s="291">
        <f t="shared" si="0"/>
        <v>29</v>
      </c>
      <c r="F6" s="291">
        <f t="shared" si="0"/>
        <v>29</v>
      </c>
      <c r="G6" s="291">
        <f t="shared" si="0"/>
        <v>29</v>
      </c>
      <c r="H6" s="291">
        <f t="shared" si="0"/>
        <v>29</v>
      </c>
      <c r="I6" s="291">
        <f t="shared" si="0"/>
        <v>29</v>
      </c>
      <c r="J6" s="291">
        <f t="shared" si="0"/>
        <v>29</v>
      </c>
      <c r="K6" s="291">
        <f t="shared" si="0"/>
        <v>29</v>
      </c>
      <c r="L6" s="291">
        <f t="shared" si="0"/>
        <v>29</v>
      </c>
      <c r="M6" s="291">
        <f t="shared" si="0"/>
        <v>29</v>
      </c>
      <c r="N6" s="291">
        <f t="shared" si="0"/>
        <v>29</v>
      </c>
      <c r="O6" s="291">
        <f t="shared" si="0"/>
        <v>29</v>
      </c>
      <c r="P6" s="291">
        <f t="shared" si="0"/>
        <v>29</v>
      </c>
      <c r="Q6" s="291">
        <f t="shared" si="0"/>
        <v>29</v>
      </c>
      <c r="R6" s="291">
        <f t="shared" si="0"/>
        <v>29</v>
      </c>
      <c r="S6" s="291">
        <f t="shared" si="0"/>
        <v>29</v>
      </c>
      <c r="T6" s="291">
        <f t="shared" si="0"/>
        <v>32</v>
      </c>
      <c r="U6" s="285">
        <v>0</v>
      </c>
      <c r="V6" s="285">
        <v>0</v>
      </c>
      <c r="W6" s="291">
        <f t="shared" ref="W6:AT6" si="1">W7+W8+W9+W10+W11+W12+W13+W14+W15+W16+W17</f>
        <v>29</v>
      </c>
      <c r="X6" s="291">
        <f t="shared" si="1"/>
        <v>29</v>
      </c>
      <c r="Y6" s="291">
        <f t="shared" si="1"/>
        <v>29</v>
      </c>
      <c r="Z6" s="291">
        <f t="shared" si="1"/>
        <v>29</v>
      </c>
      <c r="AA6" s="291">
        <f t="shared" si="1"/>
        <v>29</v>
      </c>
      <c r="AB6" s="291">
        <f t="shared" si="1"/>
        <v>29</v>
      </c>
      <c r="AC6" s="291">
        <f t="shared" si="1"/>
        <v>29</v>
      </c>
      <c r="AD6" s="291">
        <f t="shared" si="1"/>
        <v>29</v>
      </c>
      <c r="AE6" s="291">
        <f t="shared" si="1"/>
        <v>29</v>
      </c>
      <c r="AF6" s="291">
        <f t="shared" si="1"/>
        <v>29</v>
      </c>
      <c r="AG6" s="291">
        <f t="shared" si="1"/>
        <v>29</v>
      </c>
      <c r="AH6" s="291">
        <f t="shared" si="1"/>
        <v>29</v>
      </c>
      <c r="AI6" s="291">
        <f t="shared" si="1"/>
        <v>29</v>
      </c>
      <c r="AJ6" s="291">
        <f t="shared" si="1"/>
        <v>29</v>
      </c>
      <c r="AK6" s="291">
        <f t="shared" si="1"/>
        <v>29</v>
      </c>
      <c r="AL6" s="291">
        <f t="shared" si="1"/>
        <v>29</v>
      </c>
      <c r="AM6" s="291">
        <f t="shared" si="1"/>
        <v>29</v>
      </c>
      <c r="AN6" s="291">
        <f t="shared" si="1"/>
        <v>29</v>
      </c>
      <c r="AO6" s="291">
        <f t="shared" si="1"/>
        <v>29</v>
      </c>
      <c r="AP6" s="291">
        <f t="shared" si="1"/>
        <v>30</v>
      </c>
      <c r="AQ6" s="291">
        <f t="shared" si="1"/>
        <v>31</v>
      </c>
      <c r="AR6" s="291">
        <f t="shared" si="1"/>
        <v>31</v>
      </c>
      <c r="AS6" s="291">
        <f t="shared" si="1"/>
        <v>31</v>
      </c>
      <c r="AT6" s="291">
        <f t="shared" si="1"/>
        <v>33</v>
      </c>
      <c r="AU6" s="285">
        <v>0</v>
      </c>
      <c r="AV6" s="285">
        <v>0</v>
      </c>
      <c r="AW6" s="285">
        <v>0</v>
      </c>
      <c r="AX6" s="285">
        <v>0</v>
      </c>
      <c r="AY6" s="285">
        <v>0</v>
      </c>
      <c r="AZ6" s="285">
        <v>0</v>
      </c>
      <c r="BA6" s="285">
        <v>0</v>
      </c>
      <c r="BB6" s="285">
        <v>0</v>
      </c>
      <c r="BC6" s="285">
        <v>0</v>
      </c>
      <c r="BD6" s="284"/>
      <c r="BE6" s="265">
        <f>BE7+BE8+BE9+BE10+BE11+BE12+BE13+BE14+BE15+BE16+BE17</f>
        <v>1203</v>
      </c>
    </row>
    <row r="7" spans="1:57" ht="11.25" customHeight="1" thickBot="1" x14ac:dyDescent="0.25">
      <c r="A7" s="621"/>
      <c r="B7" s="283" t="s">
        <v>108</v>
      </c>
      <c r="C7" s="283" t="s">
        <v>41</v>
      </c>
      <c r="D7" s="282"/>
      <c r="E7" s="282"/>
      <c r="F7" s="282"/>
      <c r="G7" s="282"/>
      <c r="H7" s="282"/>
      <c r="I7" s="282"/>
      <c r="J7" s="282"/>
      <c r="K7" s="282"/>
      <c r="L7" s="282"/>
      <c r="M7" s="282"/>
      <c r="N7" s="282"/>
      <c r="O7" s="282"/>
      <c r="P7" s="282"/>
      <c r="Q7" s="282"/>
      <c r="R7" s="282"/>
      <c r="S7" s="282"/>
      <c r="T7" s="282"/>
      <c r="U7" s="276" t="s">
        <v>173</v>
      </c>
      <c r="V7" s="276" t="s">
        <v>173</v>
      </c>
      <c r="W7" s="272">
        <v>2</v>
      </c>
      <c r="X7" s="272">
        <v>2</v>
      </c>
      <c r="Y7" s="272">
        <v>2</v>
      </c>
      <c r="Z7" s="272">
        <v>2</v>
      </c>
      <c r="AA7" s="272">
        <v>2</v>
      </c>
      <c r="AB7" s="272">
        <v>2</v>
      </c>
      <c r="AC7" s="272">
        <v>2</v>
      </c>
      <c r="AD7" s="272">
        <v>2</v>
      </c>
      <c r="AE7" s="272">
        <v>2</v>
      </c>
      <c r="AF7" s="272">
        <v>2</v>
      </c>
      <c r="AG7" s="272">
        <v>2</v>
      </c>
      <c r="AH7" s="272">
        <v>2</v>
      </c>
      <c r="AI7" s="272">
        <v>2</v>
      </c>
      <c r="AJ7" s="272">
        <v>2</v>
      </c>
      <c r="AK7" s="272">
        <v>2</v>
      </c>
      <c r="AL7" s="272">
        <v>2</v>
      </c>
      <c r="AM7" s="272">
        <v>2</v>
      </c>
      <c r="AN7" s="272">
        <v>2</v>
      </c>
      <c r="AO7" s="272">
        <v>2</v>
      </c>
      <c r="AP7" s="272">
        <v>1</v>
      </c>
      <c r="AQ7" s="290">
        <v>3</v>
      </c>
      <c r="AR7" s="290">
        <v>3</v>
      </c>
      <c r="AS7" s="279">
        <v>6</v>
      </c>
      <c r="AT7" s="279">
        <v>6</v>
      </c>
      <c r="AU7" s="285" t="s">
        <v>173</v>
      </c>
      <c r="AV7" s="285" t="s">
        <v>173</v>
      </c>
      <c r="AW7" s="285" t="s">
        <v>173</v>
      </c>
      <c r="AX7" s="285" t="s">
        <v>173</v>
      </c>
      <c r="AY7" s="285" t="s">
        <v>173</v>
      </c>
      <c r="AZ7" s="285" t="s">
        <v>173</v>
      </c>
      <c r="BA7" s="285" t="s">
        <v>173</v>
      </c>
      <c r="BB7" s="285" t="s">
        <v>173</v>
      </c>
      <c r="BC7" s="285" t="s">
        <v>173</v>
      </c>
      <c r="BD7" s="272"/>
      <c r="BE7" s="271">
        <f t="shared" ref="BE7:BE14" si="2">SUM(D7:BD7)</f>
        <v>57</v>
      </c>
    </row>
    <row r="8" spans="1:57" ht="11.25" customHeight="1" thickBot="1" x14ac:dyDescent="0.25">
      <c r="A8" s="621"/>
      <c r="B8" s="283" t="s">
        <v>109</v>
      </c>
      <c r="C8" s="283" t="s">
        <v>45</v>
      </c>
      <c r="D8" s="282">
        <v>3</v>
      </c>
      <c r="E8" s="282">
        <v>3</v>
      </c>
      <c r="F8" s="282">
        <v>3</v>
      </c>
      <c r="G8" s="282">
        <v>3</v>
      </c>
      <c r="H8" s="282">
        <v>3</v>
      </c>
      <c r="I8" s="282">
        <v>3</v>
      </c>
      <c r="J8" s="282">
        <v>3</v>
      </c>
      <c r="K8" s="282">
        <v>3</v>
      </c>
      <c r="L8" s="282">
        <v>3</v>
      </c>
      <c r="M8" s="282">
        <v>3</v>
      </c>
      <c r="N8" s="282">
        <v>3</v>
      </c>
      <c r="O8" s="282">
        <v>3</v>
      </c>
      <c r="P8" s="282">
        <v>3</v>
      </c>
      <c r="Q8" s="282">
        <v>3</v>
      </c>
      <c r="R8" s="282">
        <v>3</v>
      </c>
      <c r="S8" s="282">
        <v>3</v>
      </c>
      <c r="T8" s="282">
        <v>3</v>
      </c>
      <c r="U8" s="276" t="s">
        <v>173</v>
      </c>
      <c r="V8" s="276" t="s">
        <v>173</v>
      </c>
      <c r="W8" s="272">
        <v>3</v>
      </c>
      <c r="X8" s="272">
        <v>3</v>
      </c>
      <c r="Y8" s="272">
        <v>3</v>
      </c>
      <c r="Z8" s="272">
        <v>3</v>
      </c>
      <c r="AA8" s="272">
        <v>3</v>
      </c>
      <c r="AB8" s="272">
        <v>3</v>
      </c>
      <c r="AC8" s="272">
        <v>3</v>
      </c>
      <c r="AD8" s="272">
        <v>3</v>
      </c>
      <c r="AE8" s="272">
        <v>3</v>
      </c>
      <c r="AF8" s="272">
        <v>3</v>
      </c>
      <c r="AG8" s="272">
        <v>3</v>
      </c>
      <c r="AH8" s="272">
        <v>3</v>
      </c>
      <c r="AI8" s="272">
        <v>3</v>
      </c>
      <c r="AJ8" s="272">
        <v>3</v>
      </c>
      <c r="AK8" s="272">
        <v>3</v>
      </c>
      <c r="AL8" s="272">
        <v>3</v>
      </c>
      <c r="AM8" s="272">
        <v>3</v>
      </c>
      <c r="AN8" s="272">
        <v>3</v>
      </c>
      <c r="AO8" s="272">
        <v>3</v>
      </c>
      <c r="AP8" s="272">
        <v>3</v>
      </c>
      <c r="AQ8" s="290">
        <v>3</v>
      </c>
      <c r="AR8" s="290">
        <v>3</v>
      </c>
      <c r="AS8" s="279"/>
      <c r="AT8" s="279"/>
      <c r="AU8" s="285" t="s">
        <v>173</v>
      </c>
      <c r="AV8" s="285" t="s">
        <v>173</v>
      </c>
      <c r="AW8" s="285" t="s">
        <v>173</v>
      </c>
      <c r="AX8" s="285" t="s">
        <v>173</v>
      </c>
      <c r="AY8" s="285" t="s">
        <v>173</v>
      </c>
      <c r="AZ8" s="285" t="s">
        <v>173</v>
      </c>
      <c r="BA8" s="285" t="s">
        <v>173</v>
      </c>
      <c r="BB8" s="285" t="s">
        <v>173</v>
      </c>
      <c r="BC8" s="285" t="s">
        <v>173</v>
      </c>
      <c r="BD8" s="272"/>
      <c r="BE8" s="271">
        <f t="shared" si="2"/>
        <v>117</v>
      </c>
    </row>
    <row r="9" spans="1:57" ht="11.25" customHeight="1" thickBot="1" x14ac:dyDescent="0.25">
      <c r="A9" s="621"/>
      <c r="B9" s="283" t="s">
        <v>110</v>
      </c>
      <c r="C9" s="283" t="s">
        <v>46</v>
      </c>
      <c r="D9" s="282">
        <v>3</v>
      </c>
      <c r="E9" s="282">
        <v>3</v>
      </c>
      <c r="F9" s="282">
        <v>3</v>
      </c>
      <c r="G9" s="282">
        <v>3</v>
      </c>
      <c r="H9" s="282">
        <v>3</v>
      </c>
      <c r="I9" s="282">
        <v>3</v>
      </c>
      <c r="J9" s="282">
        <v>3</v>
      </c>
      <c r="K9" s="282">
        <v>3</v>
      </c>
      <c r="L9" s="282">
        <v>3</v>
      </c>
      <c r="M9" s="282">
        <v>3</v>
      </c>
      <c r="N9" s="282">
        <v>3</v>
      </c>
      <c r="O9" s="282">
        <v>3</v>
      </c>
      <c r="P9" s="282">
        <v>3</v>
      </c>
      <c r="Q9" s="282">
        <v>3</v>
      </c>
      <c r="R9" s="282">
        <v>3</v>
      </c>
      <c r="S9" s="282">
        <v>3</v>
      </c>
      <c r="T9" s="282">
        <v>4</v>
      </c>
      <c r="U9" s="276" t="s">
        <v>173</v>
      </c>
      <c r="V9" s="276" t="s">
        <v>173</v>
      </c>
      <c r="W9" s="272">
        <v>3</v>
      </c>
      <c r="X9" s="272">
        <v>3</v>
      </c>
      <c r="Y9" s="272">
        <v>3</v>
      </c>
      <c r="Z9" s="272">
        <v>3</v>
      </c>
      <c r="AA9" s="272">
        <v>3</v>
      </c>
      <c r="AB9" s="272">
        <v>3</v>
      </c>
      <c r="AC9" s="272">
        <v>3</v>
      </c>
      <c r="AD9" s="272">
        <v>3</v>
      </c>
      <c r="AE9" s="272">
        <v>3</v>
      </c>
      <c r="AF9" s="272">
        <v>3</v>
      </c>
      <c r="AG9" s="272">
        <v>3</v>
      </c>
      <c r="AH9" s="272">
        <v>3</v>
      </c>
      <c r="AI9" s="272">
        <v>3</v>
      </c>
      <c r="AJ9" s="272">
        <v>3</v>
      </c>
      <c r="AK9" s="272">
        <v>3</v>
      </c>
      <c r="AL9" s="272">
        <v>3</v>
      </c>
      <c r="AM9" s="272">
        <v>3</v>
      </c>
      <c r="AN9" s="272">
        <v>3</v>
      </c>
      <c r="AO9" s="272">
        <v>3</v>
      </c>
      <c r="AP9" s="272">
        <v>3</v>
      </c>
      <c r="AQ9" s="272">
        <v>3</v>
      </c>
      <c r="AR9" s="290">
        <v>2</v>
      </c>
      <c r="AS9" s="279"/>
      <c r="AT9" s="279"/>
      <c r="AU9" s="285" t="s">
        <v>173</v>
      </c>
      <c r="AV9" s="285" t="s">
        <v>173</v>
      </c>
      <c r="AW9" s="285" t="s">
        <v>173</v>
      </c>
      <c r="AX9" s="285" t="s">
        <v>173</v>
      </c>
      <c r="AY9" s="285" t="s">
        <v>173</v>
      </c>
      <c r="AZ9" s="285" t="s">
        <v>173</v>
      </c>
      <c r="BA9" s="285" t="s">
        <v>173</v>
      </c>
      <c r="BB9" s="285" t="s">
        <v>173</v>
      </c>
      <c r="BC9" s="285" t="s">
        <v>173</v>
      </c>
      <c r="BD9" s="272"/>
      <c r="BE9" s="271">
        <f t="shared" si="2"/>
        <v>117</v>
      </c>
    </row>
    <row r="10" spans="1:57" ht="11.25" customHeight="1" thickBot="1" x14ac:dyDescent="0.25">
      <c r="A10" s="621"/>
      <c r="B10" s="283" t="s">
        <v>111</v>
      </c>
      <c r="C10" s="283" t="s">
        <v>48</v>
      </c>
      <c r="D10" s="282">
        <v>2</v>
      </c>
      <c r="E10" s="282">
        <v>2</v>
      </c>
      <c r="F10" s="282">
        <v>2</v>
      </c>
      <c r="G10" s="282">
        <v>2</v>
      </c>
      <c r="H10" s="282">
        <v>2</v>
      </c>
      <c r="I10" s="282">
        <v>2</v>
      </c>
      <c r="J10" s="282">
        <v>2</v>
      </c>
      <c r="K10" s="282">
        <v>2</v>
      </c>
      <c r="L10" s="282">
        <v>2</v>
      </c>
      <c r="M10" s="282">
        <v>2</v>
      </c>
      <c r="N10" s="282">
        <v>2</v>
      </c>
      <c r="O10" s="282">
        <v>2</v>
      </c>
      <c r="P10" s="282">
        <v>2</v>
      </c>
      <c r="Q10" s="282">
        <v>2</v>
      </c>
      <c r="R10" s="282">
        <v>2</v>
      </c>
      <c r="S10" s="282">
        <v>2</v>
      </c>
      <c r="T10" s="282">
        <v>2</v>
      </c>
      <c r="U10" s="276" t="s">
        <v>173</v>
      </c>
      <c r="V10" s="276" t="s">
        <v>173</v>
      </c>
      <c r="W10" s="272">
        <v>4</v>
      </c>
      <c r="X10" s="272">
        <v>4</v>
      </c>
      <c r="Y10" s="272">
        <v>4</v>
      </c>
      <c r="Z10" s="272">
        <v>4</v>
      </c>
      <c r="AA10" s="272">
        <v>4</v>
      </c>
      <c r="AB10" s="272">
        <v>4</v>
      </c>
      <c r="AC10" s="272">
        <v>4</v>
      </c>
      <c r="AD10" s="272">
        <v>4</v>
      </c>
      <c r="AE10" s="272">
        <v>4</v>
      </c>
      <c r="AF10" s="272">
        <v>4</v>
      </c>
      <c r="AG10" s="272">
        <v>4</v>
      </c>
      <c r="AH10" s="272">
        <v>4</v>
      </c>
      <c r="AI10" s="272">
        <v>4</v>
      </c>
      <c r="AJ10" s="272">
        <v>4</v>
      </c>
      <c r="AK10" s="272">
        <v>4</v>
      </c>
      <c r="AL10" s="272">
        <v>4</v>
      </c>
      <c r="AM10" s="272">
        <v>4</v>
      </c>
      <c r="AN10" s="272">
        <v>3</v>
      </c>
      <c r="AO10" s="272">
        <v>3</v>
      </c>
      <c r="AP10" s="272">
        <v>3</v>
      </c>
      <c r="AQ10" s="272">
        <v>3</v>
      </c>
      <c r="AR10" s="290">
        <v>3</v>
      </c>
      <c r="AS10" s="279"/>
      <c r="AT10" s="279"/>
      <c r="AU10" s="285" t="s">
        <v>173</v>
      </c>
      <c r="AV10" s="285" t="s">
        <v>173</v>
      </c>
      <c r="AW10" s="285" t="s">
        <v>173</v>
      </c>
      <c r="AX10" s="285" t="s">
        <v>173</v>
      </c>
      <c r="AY10" s="285" t="s">
        <v>173</v>
      </c>
      <c r="AZ10" s="285" t="s">
        <v>173</v>
      </c>
      <c r="BA10" s="285" t="s">
        <v>173</v>
      </c>
      <c r="BB10" s="285" t="s">
        <v>173</v>
      </c>
      <c r="BC10" s="285" t="s">
        <v>173</v>
      </c>
      <c r="BD10" s="272"/>
      <c r="BE10" s="271">
        <f t="shared" si="2"/>
        <v>117</v>
      </c>
    </row>
    <row r="11" spans="1:57" ht="11.25" customHeight="1" thickBot="1" x14ac:dyDescent="0.25">
      <c r="A11" s="621"/>
      <c r="B11" s="283" t="s">
        <v>112</v>
      </c>
      <c r="C11" s="283" t="s">
        <v>47</v>
      </c>
      <c r="D11" s="282">
        <v>6</v>
      </c>
      <c r="E11" s="282">
        <v>6</v>
      </c>
      <c r="F11" s="282">
        <v>6</v>
      </c>
      <c r="G11" s="282">
        <v>6</v>
      </c>
      <c r="H11" s="282">
        <v>6</v>
      </c>
      <c r="I11" s="282">
        <v>6</v>
      </c>
      <c r="J11" s="282">
        <v>6</v>
      </c>
      <c r="K11" s="282">
        <v>6</v>
      </c>
      <c r="L11" s="282">
        <v>6</v>
      </c>
      <c r="M11" s="282">
        <v>6</v>
      </c>
      <c r="N11" s="282">
        <v>6</v>
      </c>
      <c r="O11" s="282">
        <v>6</v>
      </c>
      <c r="P11" s="282">
        <v>6</v>
      </c>
      <c r="Q11" s="282">
        <v>6</v>
      </c>
      <c r="R11" s="282">
        <v>6</v>
      </c>
      <c r="S11" s="282">
        <v>3</v>
      </c>
      <c r="T11" s="282">
        <v>3</v>
      </c>
      <c r="U11" s="276" t="s">
        <v>173</v>
      </c>
      <c r="V11" s="276" t="s">
        <v>173</v>
      </c>
      <c r="W11" s="272">
        <v>6</v>
      </c>
      <c r="X11" s="272">
        <v>6</v>
      </c>
      <c r="Y11" s="272">
        <v>6</v>
      </c>
      <c r="Z11" s="272">
        <v>6</v>
      </c>
      <c r="AA11" s="272">
        <v>6</v>
      </c>
      <c r="AB11" s="272">
        <v>6</v>
      </c>
      <c r="AC11" s="272">
        <v>6</v>
      </c>
      <c r="AD11" s="272">
        <v>6</v>
      </c>
      <c r="AE11" s="272">
        <v>6</v>
      </c>
      <c r="AF11" s="272">
        <v>6</v>
      </c>
      <c r="AG11" s="272">
        <v>6</v>
      </c>
      <c r="AH11" s="272">
        <v>6</v>
      </c>
      <c r="AI11" s="272">
        <v>6</v>
      </c>
      <c r="AJ11" s="272">
        <v>6</v>
      </c>
      <c r="AK11" s="272">
        <v>6</v>
      </c>
      <c r="AL11" s="272">
        <v>6</v>
      </c>
      <c r="AM11" s="272">
        <v>6</v>
      </c>
      <c r="AN11" s="272">
        <v>7</v>
      </c>
      <c r="AO11" s="272">
        <v>6</v>
      </c>
      <c r="AP11" s="272">
        <v>8</v>
      </c>
      <c r="AQ11" s="290">
        <v>7</v>
      </c>
      <c r="AR11" s="290">
        <v>8</v>
      </c>
      <c r="AS11" s="279">
        <v>9</v>
      </c>
      <c r="AT11" s="279">
        <v>9</v>
      </c>
      <c r="AU11" s="285" t="s">
        <v>173</v>
      </c>
      <c r="AV11" s="285" t="s">
        <v>173</v>
      </c>
      <c r="AW11" s="285" t="s">
        <v>173</v>
      </c>
      <c r="AX11" s="285" t="s">
        <v>173</v>
      </c>
      <c r="AY11" s="285" t="s">
        <v>173</v>
      </c>
      <c r="AZ11" s="285" t="s">
        <v>173</v>
      </c>
      <c r="BA11" s="285" t="s">
        <v>173</v>
      </c>
      <c r="BB11" s="285" t="s">
        <v>173</v>
      </c>
      <c r="BC11" s="285" t="s">
        <v>173</v>
      </c>
      <c r="BD11" s="272"/>
      <c r="BE11" s="271">
        <f t="shared" si="2"/>
        <v>252</v>
      </c>
    </row>
    <row r="12" spans="1:57" ht="11.25" customHeight="1" thickBot="1" x14ac:dyDescent="0.25">
      <c r="A12" s="621"/>
      <c r="B12" s="283" t="s">
        <v>113</v>
      </c>
      <c r="C12" s="283" t="s">
        <v>52</v>
      </c>
      <c r="D12" s="282">
        <v>2</v>
      </c>
      <c r="E12" s="282">
        <v>2</v>
      </c>
      <c r="F12" s="282">
        <v>2</v>
      </c>
      <c r="G12" s="282">
        <v>2</v>
      </c>
      <c r="H12" s="282">
        <v>2</v>
      </c>
      <c r="I12" s="282">
        <v>2</v>
      </c>
      <c r="J12" s="282">
        <v>2</v>
      </c>
      <c r="K12" s="282">
        <v>2</v>
      </c>
      <c r="L12" s="282">
        <v>2</v>
      </c>
      <c r="M12" s="282">
        <v>2</v>
      </c>
      <c r="N12" s="282">
        <v>2</v>
      </c>
      <c r="O12" s="282">
        <v>2</v>
      </c>
      <c r="P12" s="282">
        <v>2</v>
      </c>
      <c r="Q12" s="282">
        <v>2</v>
      </c>
      <c r="R12" s="282">
        <v>2</v>
      </c>
      <c r="S12" s="282">
        <v>4</v>
      </c>
      <c r="T12" s="282">
        <v>5</v>
      </c>
      <c r="U12" s="276" t="s">
        <v>173</v>
      </c>
      <c r="V12" s="276" t="s">
        <v>173</v>
      </c>
      <c r="W12" s="272"/>
      <c r="X12" s="272"/>
      <c r="Y12" s="272"/>
      <c r="Z12" s="272"/>
      <c r="AA12" s="272"/>
      <c r="AB12" s="272"/>
      <c r="AC12" s="272"/>
      <c r="AD12" s="272"/>
      <c r="AE12" s="272"/>
      <c r="AF12" s="272"/>
      <c r="AG12" s="272"/>
      <c r="AH12" s="272"/>
      <c r="AI12" s="272"/>
      <c r="AJ12" s="272"/>
      <c r="AK12" s="272"/>
      <c r="AL12" s="272"/>
      <c r="AM12" s="272"/>
      <c r="AN12" s="272"/>
      <c r="AO12" s="272"/>
      <c r="AP12" s="272"/>
      <c r="AQ12" s="290"/>
      <c r="AR12" s="290"/>
      <c r="AS12" s="279"/>
      <c r="AT12" s="279"/>
      <c r="AU12" s="285" t="s">
        <v>173</v>
      </c>
      <c r="AV12" s="285" t="s">
        <v>173</v>
      </c>
      <c r="AW12" s="285" t="s">
        <v>173</v>
      </c>
      <c r="AX12" s="285" t="s">
        <v>173</v>
      </c>
      <c r="AY12" s="285" t="s">
        <v>173</v>
      </c>
      <c r="AZ12" s="285" t="s">
        <v>173</v>
      </c>
      <c r="BA12" s="285" t="s">
        <v>173</v>
      </c>
      <c r="BB12" s="285" t="s">
        <v>173</v>
      </c>
      <c r="BC12" s="285" t="s">
        <v>173</v>
      </c>
      <c r="BD12" s="272"/>
      <c r="BE12" s="271">
        <f t="shared" si="2"/>
        <v>39</v>
      </c>
    </row>
    <row r="13" spans="1:57" ht="11.25" customHeight="1" thickBot="1" x14ac:dyDescent="0.25">
      <c r="A13" s="621"/>
      <c r="B13" s="283" t="s">
        <v>114</v>
      </c>
      <c r="C13" s="283" t="s">
        <v>219</v>
      </c>
      <c r="D13" s="282">
        <v>3</v>
      </c>
      <c r="E13" s="282">
        <v>3</v>
      </c>
      <c r="F13" s="282">
        <v>3</v>
      </c>
      <c r="G13" s="282">
        <v>3</v>
      </c>
      <c r="H13" s="282">
        <v>3</v>
      </c>
      <c r="I13" s="282">
        <v>3</v>
      </c>
      <c r="J13" s="282">
        <v>3</v>
      </c>
      <c r="K13" s="282">
        <v>3</v>
      </c>
      <c r="L13" s="282">
        <v>3</v>
      </c>
      <c r="M13" s="282">
        <v>3</v>
      </c>
      <c r="N13" s="282">
        <v>3</v>
      </c>
      <c r="O13" s="282">
        <v>3</v>
      </c>
      <c r="P13" s="282">
        <v>3</v>
      </c>
      <c r="Q13" s="282">
        <v>3</v>
      </c>
      <c r="R13" s="282">
        <v>3</v>
      </c>
      <c r="S13" s="282">
        <v>3</v>
      </c>
      <c r="T13" s="282">
        <v>3</v>
      </c>
      <c r="U13" s="276" t="s">
        <v>173</v>
      </c>
      <c r="V13" s="276" t="s">
        <v>173</v>
      </c>
      <c r="W13" s="272">
        <v>3</v>
      </c>
      <c r="X13" s="272">
        <v>3</v>
      </c>
      <c r="Y13" s="272">
        <v>3</v>
      </c>
      <c r="Z13" s="272">
        <v>3</v>
      </c>
      <c r="AA13" s="272">
        <v>3</v>
      </c>
      <c r="AB13" s="272">
        <v>3</v>
      </c>
      <c r="AC13" s="272">
        <v>3</v>
      </c>
      <c r="AD13" s="272">
        <v>3</v>
      </c>
      <c r="AE13" s="272">
        <v>3</v>
      </c>
      <c r="AF13" s="272">
        <v>3</v>
      </c>
      <c r="AG13" s="272">
        <v>3</v>
      </c>
      <c r="AH13" s="272">
        <v>3</v>
      </c>
      <c r="AI13" s="272">
        <v>3</v>
      </c>
      <c r="AJ13" s="272">
        <v>3</v>
      </c>
      <c r="AK13" s="272">
        <v>3</v>
      </c>
      <c r="AL13" s="272">
        <v>3</v>
      </c>
      <c r="AM13" s="272">
        <v>3</v>
      </c>
      <c r="AN13" s="272">
        <v>3</v>
      </c>
      <c r="AO13" s="272">
        <v>3</v>
      </c>
      <c r="AP13" s="272">
        <v>3</v>
      </c>
      <c r="AQ13" s="272">
        <v>3</v>
      </c>
      <c r="AR13" s="272">
        <v>3</v>
      </c>
      <c r="AS13" s="279"/>
      <c r="AT13" s="279"/>
      <c r="AU13" s="285" t="s">
        <v>173</v>
      </c>
      <c r="AV13" s="285" t="s">
        <v>173</v>
      </c>
      <c r="AW13" s="285" t="s">
        <v>173</v>
      </c>
      <c r="AX13" s="285" t="s">
        <v>173</v>
      </c>
      <c r="AY13" s="285" t="s">
        <v>173</v>
      </c>
      <c r="AZ13" s="285" t="s">
        <v>173</v>
      </c>
      <c r="BA13" s="285" t="s">
        <v>173</v>
      </c>
      <c r="BB13" s="285" t="s">
        <v>173</v>
      </c>
      <c r="BC13" s="285" t="s">
        <v>173</v>
      </c>
      <c r="BD13" s="272"/>
      <c r="BE13" s="271">
        <f t="shared" si="2"/>
        <v>117</v>
      </c>
    </row>
    <row r="14" spans="1:57" ht="16.5" customHeight="1" thickBot="1" x14ac:dyDescent="0.25">
      <c r="A14" s="621"/>
      <c r="B14" s="283" t="s">
        <v>115</v>
      </c>
      <c r="C14" s="283" t="s">
        <v>51</v>
      </c>
      <c r="D14" s="282">
        <v>2</v>
      </c>
      <c r="E14" s="282">
        <v>2</v>
      </c>
      <c r="F14" s="282">
        <v>2</v>
      </c>
      <c r="G14" s="282">
        <v>2</v>
      </c>
      <c r="H14" s="282">
        <v>2</v>
      </c>
      <c r="I14" s="282">
        <v>2</v>
      </c>
      <c r="J14" s="282">
        <v>2</v>
      </c>
      <c r="K14" s="282">
        <v>2</v>
      </c>
      <c r="L14" s="282">
        <v>2</v>
      </c>
      <c r="M14" s="282">
        <v>2</v>
      </c>
      <c r="N14" s="282">
        <v>2</v>
      </c>
      <c r="O14" s="282">
        <v>2</v>
      </c>
      <c r="P14" s="282">
        <v>2</v>
      </c>
      <c r="Q14" s="282">
        <v>2</v>
      </c>
      <c r="R14" s="282">
        <v>2</v>
      </c>
      <c r="S14" s="282">
        <v>4</v>
      </c>
      <c r="T14" s="282">
        <v>5</v>
      </c>
      <c r="U14" s="276" t="s">
        <v>173</v>
      </c>
      <c r="V14" s="276" t="s">
        <v>173</v>
      </c>
      <c r="W14" s="272"/>
      <c r="X14" s="272"/>
      <c r="Y14" s="272"/>
      <c r="Z14" s="272"/>
      <c r="AA14" s="272"/>
      <c r="AB14" s="272"/>
      <c r="AC14" s="272"/>
      <c r="AD14" s="272"/>
      <c r="AE14" s="272"/>
      <c r="AF14" s="272"/>
      <c r="AG14" s="272"/>
      <c r="AH14" s="272"/>
      <c r="AI14" s="272"/>
      <c r="AJ14" s="272"/>
      <c r="AK14" s="272"/>
      <c r="AL14" s="272"/>
      <c r="AM14" s="272"/>
      <c r="AN14" s="272"/>
      <c r="AO14" s="272"/>
      <c r="AP14" s="272"/>
      <c r="AQ14" s="290"/>
      <c r="AR14" s="290"/>
      <c r="AS14" s="279"/>
      <c r="AT14" s="279"/>
      <c r="AU14" s="285" t="s">
        <v>173</v>
      </c>
      <c r="AV14" s="285" t="s">
        <v>173</v>
      </c>
      <c r="AW14" s="285" t="s">
        <v>173</v>
      </c>
      <c r="AX14" s="285" t="s">
        <v>173</v>
      </c>
      <c r="AY14" s="285" t="s">
        <v>173</v>
      </c>
      <c r="AZ14" s="285" t="s">
        <v>173</v>
      </c>
      <c r="BA14" s="285" t="s">
        <v>173</v>
      </c>
      <c r="BB14" s="285" t="s">
        <v>173</v>
      </c>
      <c r="BC14" s="285" t="s">
        <v>173</v>
      </c>
      <c r="BD14" s="272"/>
      <c r="BE14" s="271">
        <f t="shared" si="2"/>
        <v>39</v>
      </c>
    </row>
    <row r="15" spans="1:57" ht="17.25" customHeight="1" thickBot="1" x14ac:dyDescent="0.25">
      <c r="A15" s="621"/>
      <c r="B15" s="278" t="s">
        <v>116</v>
      </c>
      <c r="C15" s="278" t="s">
        <v>218</v>
      </c>
      <c r="D15" s="282">
        <v>2</v>
      </c>
      <c r="E15" s="282">
        <v>2</v>
      </c>
      <c r="F15" s="282">
        <v>2</v>
      </c>
      <c r="G15" s="282">
        <v>2</v>
      </c>
      <c r="H15" s="282">
        <v>2</v>
      </c>
      <c r="I15" s="282">
        <v>2</v>
      </c>
      <c r="J15" s="282">
        <v>2</v>
      </c>
      <c r="K15" s="282">
        <v>2</v>
      </c>
      <c r="L15" s="282">
        <v>2</v>
      </c>
      <c r="M15" s="282">
        <v>2</v>
      </c>
      <c r="N15" s="282">
        <v>2</v>
      </c>
      <c r="O15" s="282">
        <v>2</v>
      </c>
      <c r="P15" s="282">
        <v>2</v>
      </c>
      <c r="Q15" s="282">
        <v>2</v>
      </c>
      <c r="R15" s="282">
        <v>2</v>
      </c>
      <c r="S15" s="282">
        <v>4</v>
      </c>
      <c r="T15" s="282">
        <v>5</v>
      </c>
      <c r="U15" s="276" t="s">
        <v>173</v>
      </c>
      <c r="V15" s="276" t="s">
        <v>173</v>
      </c>
      <c r="W15" s="272"/>
      <c r="X15" s="272"/>
      <c r="Y15" s="272"/>
      <c r="Z15" s="272"/>
      <c r="AA15" s="272"/>
      <c r="AB15" s="272"/>
      <c r="AC15" s="272"/>
      <c r="AD15" s="272"/>
      <c r="AE15" s="272"/>
      <c r="AF15" s="272"/>
      <c r="AG15" s="272"/>
      <c r="AH15" s="272"/>
      <c r="AI15" s="272"/>
      <c r="AJ15" s="272"/>
      <c r="AK15" s="272"/>
      <c r="AL15" s="272"/>
      <c r="AM15" s="272"/>
      <c r="AN15" s="272"/>
      <c r="AO15" s="272"/>
      <c r="AP15" s="272"/>
      <c r="AQ15" s="290"/>
      <c r="AR15" s="290"/>
      <c r="AS15" s="279"/>
      <c r="AT15" s="279"/>
      <c r="AU15" s="285"/>
      <c r="AV15" s="285"/>
      <c r="AW15" s="285"/>
      <c r="AX15" s="285"/>
      <c r="AY15" s="285"/>
      <c r="AZ15" s="285"/>
      <c r="BA15" s="285"/>
      <c r="BB15" s="285"/>
      <c r="BC15" s="285"/>
      <c r="BD15" s="272"/>
      <c r="BE15" s="271">
        <f>SUM(D15:T15)</f>
        <v>39</v>
      </c>
    </row>
    <row r="16" spans="1:57" ht="17.25" customHeight="1" thickBot="1" x14ac:dyDescent="0.25">
      <c r="A16" s="622"/>
      <c r="B16" s="289" t="s">
        <v>117</v>
      </c>
      <c r="C16" s="289" t="s">
        <v>118</v>
      </c>
      <c r="D16" s="282">
        <v>3</v>
      </c>
      <c r="E16" s="282">
        <v>3</v>
      </c>
      <c r="F16" s="282">
        <v>3</v>
      </c>
      <c r="G16" s="282">
        <v>3</v>
      </c>
      <c r="H16" s="282">
        <v>3</v>
      </c>
      <c r="I16" s="282">
        <v>3</v>
      </c>
      <c r="J16" s="282">
        <v>3</v>
      </c>
      <c r="K16" s="282">
        <v>3</v>
      </c>
      <c r="L16" s="282">
        <v>3</v>
      </c>
      <c r="M16" s="282">
        <v>3</v>
      </c>
      <c r="N16" s="282">
        <v>3</v>
      </c>
      <c r="O16" s="282">
        <v>3</v>
      </c>
      <c r="P16" s="282">
        <v>3</v>
      </c>
      <c r="Q16" s="282">
        <v>3</v>
      </c>
      <c r="R16" s="282">
        <v>3</v>
      </c>
      <c r="S16" s="282">
        <v>1</v>
      </c>
      <c r="T16" s="282"/>
      <c r="U16" s="276" t="s">
        <v>173</v>
      </c>
      <c r="V16" s="276" t="s">
        <v>173</v>
      </c>
      <c r="W16" s="281">
        <v>5</v>
      </c>
      <c r="X16" s="281">
        <v>5</v>
      </c>
      <c r="Y16" s="281">
        <v>5</v>
      </c>
      <c r="Z16" s="281">
        <v>5</v>
      </c>
      <c r="AA16" s="281">
        <v>5</v>
      </c>
      <c r="AB16" s="281">
        <v>5</v>
      </c>
      <c r="AC16" s="281">
        <v>5</v>
      </c>
      <c r="AD16" s="281">
        <v>5</v>
      </c>
      <c r="AE16" s="281">
        <v>5</v>
      </c>
      <c r="AF16" s="281">
        <v>5</v>
      </c>
      <c r="AG16" s="281">
        <v>5</v>
      </c>
      <c r="AH16" s="281">
        <v>5</v>
      </c>
      <c r="AI16" s="281">
        <v>5</v>
      </c>
      <c r="AJ16" s="281">
        <v>5</v>
      </c>
      <c r="AK16" s="281">
        <v>5</v>
      </c>
      <c r="AL16" s="281">
        <v>5</v>
      </c>
      <c r="AM16" s="281">
        <v>5</v>
      </c>
      <c r="AN16" s="281">
        <v>5</v>
      </c>
      <c r="AO16" s="281">
        <v>5</v>
      </c>
      <c r="AP16" s="281">
        <v>5</v>
      </c>
      <c r="AQ16" s="281">
        <v>5</v>
      </c>
      <c r="AR16" s="281">
        <v>5</v>
      </c>
      <c r="AS16" s="279">
        <v>8</v>
      </c>
      <c r="AT16" s="279">
        <v>10</v>
      </c>
      <c r="AU16" s="285" t="s">
        <v>173</v>
      </c>
      <c r="AV16" s="285" t="s">
        <v>173</v>
      </c>
      <c r="AW16" s="285" t="s">
        <v>173</v>
      </c>
      <c r="AX16" s="285" t="s">
        <v>173</v>
      </c>
      <c r="AY16" s="285" t="s">
        <v>173</v>
      </c>
      <c r="AZ16" s="285" t="s">
        <v>173</v>
      </c>
      <c r="BA16" s="285" t="s">
        <v>173</v>
      </c>
      <c r="BB16" s="285" t="s">
        <v>173</v>
      </c>
      <c r="BC16" s="285" t="s">
        <v>173</v>
      </c>
      <c r="BD16" s="272"/>
      <c r="BE16" s="271">
        <f>SUM(D16:T16:W16:AT16)</f>
        <v>174</v>
      </c>
    </row>
    <row r="17" spans="1:57" ht="15" customHeight="1" thickBot="1" x14ac:dyDescent="0.25">
      <c r="A17" s="622"/>
      <c r="B17" s="289" t="s">
        <v>119</v>
      </c>
      <c r="C17" s="289" t="s">
        <v>120</v>
      </c>
      <c r="D17" s="282">
        <v>3</v>
      </c>
      <c r="E17" s="282">
        <v>3</v>
      </c>
      <c r="F17" s="282">
        <v>3</v>
      </c>
      <c r="G17" s="282">
        <v>3</v>
      </c>
      <c r="H17" s="282">
        <v>3</v>
      </c>
      <c r="I17" s="282">
        <v>3</v>
      </c>
      <c r="J17" s="282">
        <v>3</v>
      </c>
      <c r="K17" s="282">
        <v>3</v>
      </c>
      <c r="L17" s="282">
        <v>3</v>
      </c>
      <c r="M17" s="282">
        <v>3</v>
      </c>
      <c r="N17" s="282">
        <v>3</v>
      </c>
      <c r="O17" s="282">
        <v>3</v>
      </c>
      <c r="P17" s="282">
        <v>3</v>
      </c>
      <c r="Q17" s="282">
        <v>3</v>
      </c>
      <c r="R17" s="282">
        <v>3</v>
      </c>
      <c r="S17" s="282">
        <v>2</v>
      </c>
      <c r="T17" s="282">
        <v>2</v>
      </c>
      <c r="U17" s="276"/>
      <c r="V17" s="276"/>
      <c r="W17" s="281">
        <v>3</v>
      </c>
      <c r="X17" s="281">
        <v>3</v>
      </c>
      <c r="Y17" s="281">
        <v>3</v>
      </c>
      <c r="Z17" s="281">
        <v>3</v>
      </c>
      <c r="AA17" s="281">
        <v>3</v>
      </c>
      <c r="AB17" s="281">
        <v>3</v>
      </c>
      <c r="AC17" s="281">
        <v>3</v>
      </c>
      <c r="AD17" s="281">
        <v>3</v>
      </c>
      <c r="AE17" s="281">
        <v>3</v>
      </c>
      <c r="AF17" s="281">
        <v>3</v>
      </c>
      <c r="AG17" s="281">
        <v>3</v>
      </c>
      <c r="AH17" s="281">
        <v>3</v>
      </c>
      <c r="AI17" s="281">
        <v>3</v>
      </c>
      <c r="AJ17" s="281">
        <v>3</v>
      </c>
      <c r="AK17" s="281">
        <v>3</v>
      </c>
      <c r="AL17" s="281">
        <v>3</v>
      </c>
      <c r="AM17" s="281">
        <v>3</v>
      </c>
      <c r="AN17" s="281">
        <v>3</v>
      </c>
      <c r="AO17" s="281">
        <v>4</v>
      </c>
      <c r="AP17" s="281">
        <v>4</v>
      </c>
      <c r="AQ17" s="280">
        <v>4</v>
      </c>
      <c r="AR17" s="280">
        <v>4</v>
      </c>
      <c r="AS17" s="279">
        <v>8</v>
      </c>
      <c r="AT17" s="279">
        <v>8</v>
      </c>
      <c r="AU17" s="285"/>
      <c r="AV17" s="285"/>
      <c r="AW17" s="285"/>
      <c r="AX17" s="285"/>
      <c r="AY17" s="285"/>
      <c r="AZ17" s="285"/>
      <c r="BA17" s="285"/>
      <c r="BB17" s="285"/>
      <c r="BC17" s="285"/>
      <c r="BD17" s="272"/>
      <c r="BE17" s="271">
        <f>SUM(D17:T17:W17:AT17)</f>
        <v>135</v>
      </c>
    </row>
    <row r="18" spans="1:57" ht="21.75" customHeight="1" thickBot="1" x14ac:dyDescent="0.25">
      <c r="A18" s="621"/>
      <c r="B18" s="288" t="s">
        <v>217</v>
      </c>
      <c r="C18" s="287" t="s">
        <v>216</v>
      </c>
      <c r="D18" s="286">
        <f t="shared" ref="D18:T18" si="3">D19+D20</f>
        <v>7</v>
      </c>
      <c r="E18" s="286">
        <f t="shared" si="3"/>
        <v>7</v>
      </c>
      <c r="F18" s="286">
        <f t="shared" si="3"/>
        <v>7</v>
      </c>
      <c r="G18" s="286">
        <f t="shared" si="3"/>
        <v>7</v>
      </c>
      <c r="H18" s="286">
        <f t="shared" si="3"/>
        <v>7</v>
      </c>
      <c r="I18" s="286">
        <f t="shared" si="3"/>
        <v>7</v>
      </c>
      <c r="J18" s="286">
        <f t="shared" si="3"/>
        <v>7</v>
      </c>
      <c r="K18" s="286">
        <f t="shared" si="3"/>
        <v>7</v>
      </c>
      <c r="L18" s="286">
        <f t="shared" si="3"/>
        <v>7</v>
      </c>
      <c r="M18" s="286">
        <f t="shared" si="3"/>
        <v>7</v>
      </c>
      <c r="N18" s="286">
        <f t="shared" si="3"/>
        <v>7</v>
      </c>
      <c r="O18" s="286">
        <f t="shared" si="3"/>
        <v>7</v>
      </c>
      <c r="P18" s="286">
        <f t="shared" si="3"/>
        <v>7</v>
      </c>
      <c r="Q18" s="286">
        <f t="shared" si="3"/>
        <v>7</v>
      </c>
      <c r="R18" s="286">
        <f t="shared" si="3"/>
        <v>7</v>
      </c>
      <c r="S18" s="286">
        <f t="shared" si="3"/>
        <v>7</v>
      </c>
      <c r="T18" s="286">
        <f t="shared" si="3"/>
        <v>4</v>
      </c>
      <c r="U18" s="285">
        <v>0</v>
      </c>
      <c r="V18" s="285">
        <v>0</v>
      </c>
      <c r="W18" s="286">
        <f t="shared" ref="W18:AT18" si="4">W19+W20</f>
        <v>7</v>
      </c>
      <c r="X18" s="286">
        <f t="shared" si="4"/>
        <v>7</v>
      </c>
      <c r="Y18" s="286">
        <f t="shared" si="4"/>
        <v>7</v>
      </c>
      <c r="Z18" s="286">
        <f t="shared" si="4"/>
        <v>7</v>
      </c>
      <c r="AA18" s="286">
        <f t="shared" si="4"/>
        <v>7</v>
      </c>
      <c r="AB18" s="286">
        <f t="shared" si="4"/>
        <v>7</v>
      </c>
      <c r="AC18" s="286">
        <f t="shared" si="4"/>
        <v>7</v>
      </c>
      <c r="AD18" s="286">
        <f t="shared" si="4"/>
        <v>7</v>
      </c>
      <c r="AE18" s="286">
        <f t="shared" si="4"/>
        <v>7</v>
      </c>
      <c r="AF18" s="286">
        <f t="shared" si="4"/>
        <v>7</v>
      </c>
      <c r="AG18" s="286">
        <f t="shared" si="4"/>
        <v>7</v>
      </c>
      <c r="AH18" s="286">
        <f t="shared" si="4"/>
        <v>7</v>
      </c>
      <c r="AI18" s="286">
        <f t="shared" si="4"/>
        <v>7</v>
      </c>
      <c r="AJ18" s="286">
        <f t="shared" si="4"/>
        <v>7</v>
      </c>
      <c r="AK18" s="286">
        <f t="shared" si="4"/>
        <v>7</v>
      </c>
      <c r="AL18" s="286">
        <f t="shared" si="4"/>
        <v>7</v>
      </c>
      <c r="AM18" s="286">
        <f t="shared" si="4"/>
        <v>7</v>
      </c>
      <c r="AN18" s="286">
        <f t="shared" si="4"/>
        <v>7</v>
      </c>
      <c r="AO18" s="286">
        <f t="shared" si="4"/>
        <v>7</v>
      </c>
      <c r="AP18" s="286">
        <f t="shared" si="4"/>
        <v>6</v>
      </c>
      <c r="AQ18" s="286">
        <f t="shared" si="4"/>
        <v>5</v>
      </c>
      <c r="AR18" s="286">
        <f t="shared" si="4"/>
        <v>5</v>
      </c>
      <c r="AS18" s="286">
        <f t="shared" si="4"/>
        <v>5</v>
      </c>
      <c r="AT18" s="286">
        <f t="shared" si="4"/>
        <v>3</v>
      </c>
      <c r="AU18" s="285">
        <v>0</v>
      </c>
      <c r="AV18" s="285">
        <v>0</v>
      </c>
      <c r="AW18" s="285">
        <v>0</v>
      </c>
      <c r="AX18" s="285">
        <v>0</v>
      </c>
      <c r="AY18" s="285">
        <v>0</v>
      </c>
      <c r="AZ18" s="285">
        <v>0</v>
      </c>
      <c r="BA18" s="285">
        <v>0</v>
      </c>
      <c r="BB18" s="285">
        <v>0</v>
      </c>
      <c r="BC18" s="285">
        <v>0</v>
      </c>
      <c r="BD18" s="284"/>
      <c r="BE18" s="265">
        <f>BE19+BE20</f>
        <v>273</v>
      </c>
    </row>
    <row r="19" spans="1:57" ht="18.75" customHeight="1" thickBot="1" x14ac:dyDescent="0.25">
      <c r="A19" s="621"/>
      <c r="B19" s="283" t="s">
        <v>105</v>
      </c>
      <c r="C19" s="283" t="s">
        <v>103</v>
      </c>
      <c r="D19" s="282"/>
      <c r="E19" s="282"/>
      <c r="F19" s="282"/>
      <c r="G19" s="282"/>
      <c r="H19" s="282"/>
      <c r="I19" s="282"/>
      <c r="J19" s="282"/>
      <c r="K19" s="282"/>
      <c r="L19" s="282"/>
      <c r="M19" s="282"/>
      <c r="N19" s="282"/>
      <c r="O19" s="282"/>
      <c r="P19" s="282"/>
      <c r="Q19" s="282"/>
      <c r="R19" s="282"/>
      <c r="S19" s="282"/>
      <c r="T19" s="282"/>
      <c r="U19" s="276" t="s">
        <v>173</v>
      </c>
      <c r="V19" s="276" t="s">
        <v>173</v>
      </c>
      <c r="W19" s="281">
        <v>2</v>
      </c>
      <c r="X19" s="281">
        <v>2</v>
      </c>
      <c r="Y19" s="281">
        <v>2</v>
      </c>
      <c r="Z19" s="281">
        <v>2</v>
      </c>
      <c r="AA19" s="281">
        <v>2</v>
      </c>
      <c r="AB19" s="281">
        <v>2</v>
      </c>
      <c r="AC19" s="281">
        <v>2</v>
      </c>
      <c r="AD19" s="281">
        <v>2</v>
      </c>
      <c r="AE19" s="281">
        <v>2</v>
      </c>
      <c r="AF19" s="281">
        <v>2</v>
      </c>
      <c r="AG19" s="281">
        <v>2</v>
      </c>
      <c r="AH19" s="281">
        <v>2</v>
      </c>
      <c r="AI19" s="281">
        <v>2</v>
      </c>
      <c r="AJ19" s="281">
        <v>2</v>
      </c>
      <c r="AK19" s="281">
        <v>2</v>
      </c>
      <c r="AL19" s="281">
        <v>2</v>
      </c>
      <c r="AM19" s="281">
        <v>2</v>
      </c>
      <c r="AN19" s="281">
        <v>2</v>
      </c>
      <c r="AO19" s="281">
        <v>2</v>
      </c>
      <c r="AP19" s="281">
        <v>1</v>
      </c>
      <c r="AQ19" s="280"/>
      <c r="AR19" s="280"/>
      <c r="AS19" s="279"/>
      <c r="AT19" s="279"/>
      <c r="AU19" s="273" t="s">
        <v>173</v>
      </c>
      <c r="AV19" s="273" t="s">
        <v>173</v>
      </c>
      <c r="AW19" s="273" t="s">
        <v>173</v>
      </c>
      <c r="AX19" s="273" t="s">
        <v>173</v>
      </c>
      <c r="AY19" s="273" t="s">
        <v>173</v>
      </c>
      <c r="AZ19" s="273" t="s">
        <v>173</v>
      </c>
      <c r="BA19" s="273" t="s">
        <v>173</v>
      </c>
      <c r="BB19" s="273" t="s">
        <v>173</v>
      </c>
      <c r="BC19" s="273" t="s">
        <v>173</v>
      </c>
      <c r="BD19" s="272"/>
      <c r="BE19" s="271">
        <f>SUM(D19:BD19)</f>
        <v>39</v>
      </c>
    </row>
    <row r="20" spans="1:57" ht="19.5" customHeight="1" thickBot="1" x14ac:dyDescent="0.25">
      <c r="A20" s="621"/>
      <c r="B20" s="278" t="s">
        <v>106</v>
      </c>
      <c r="C20" s="278" t="s">
        <v>107</v>
      </c>
      <c r="D20" s="277">
        <v>7</v>
      </c>
      <c r="E20" s="277">
        <v>7</v>
      </c>
      <c r="F20" s="277">
        <v>7</v>
      </c>
      <c r="G20" s="277">
        <v>7</v>
      </c>
      <c r="H20" s="277">
        <v>7</v>
      </c>
      <c r="I20" s="277">
        <v>7</v>
      </c>
      <c r="J20" s="277">
        <v>7</v>
      </c>
      <c r="K20" s="277">
        <v>7</v>
      </c>
      <c r="L20" s="277">
        <v>7</v>
      </c>
      <c r="M20" s="277">
        <v>7</v>
      </c>
      <c r="N20" s="277">
        <v>7</v>
      </c>
      <c r="O20" s="277">
        <v>7</v>
      </c>
      <c r="P20" s="277">
        <v>7</v>
      </c>
      <c r="Q20" s="277">
        <v>7</v>
      </c>
      <c r="R20" s="277">
        <v>7</v>
      </c>
      <c r="S20" s="277">
        <v>7</v>
      </c>
      <c r="T20" s="277">
        <v>4</v>
      </c>
      <c r="U20" s="276" t="s">
        <v>173</v>
      </c>
      <c r="V20" s="276" t="s">
        <v>173</v>
      </c>
      <c r="W20" s="275">
        <v>5</v>
      </c>
      <c r="X20" s="275">
        <v>5</v>
      </c>
      <c r="Y20" s="275">
        <v>5</v>
      </c>
      <c r="Z20" s="275">
        <v>5</v>
      </c>
      <c r="AA20" s="275">
        <v>5</v>
      </c>
      <c r="AB20" s="275">
        <v>5</v>
      </c>
      <c r="AC20" s="275">
        <v>5</v>
      </c>
      <c r="AD20" s="275">
        <v>5</v>
      </c>
      <c r="AE20" s="275">
        <v>5</v>
      </c>
      <c r="AF20" s="275">
        <v>5</v>
      </c>
      <c r="AG20" s="275">
        <v>5</v>
      </c>
      <c r="AH20" s="275">
        <v>5</v>
      </c>
      <c r="AI20" s="275">
        <v>5</v>
      </c>
      <c r="AJ20" s="275">
        <v>5</v>
      </c>
      <c r="AK20" s="275">
        <v>5</v>
      </c>
      <c r="AL20" s="275">
        <v>5</v>
      </c>
      <c r="AM20" s="275">
        <v>5</v>
      </c>
      <c r="AN20" s="275">
        <v>5</v>
      </c>
      <c r="AO20" s="275">
        <v>5</v>
      </c>
      <c r="AP20" s="275">
        <v>5</v>
      </c>
      <c r="AQ20" s="275">
        <v>5</v>
      </c>
      <c r="AR20" s="275">
        <v>5</v>
      </c>
      <c r="AS20" s="275">
        <v>5</v>
      </c>
      <c r="AT20" s="274">
        <v>3</v>
      </c>
      <c r="AU20" s="273" t="s">
        <v>173</v>
      </c>
      <c r="AV20" s="273" t="s">
        <v>173</v>
      </c>
      <c r="AW20" s="273" t="s">
        <v>173</v>
      </c>
      <c r="AX20" s="273" t="s">
        <v>173</v>
      </c>
      <c r="AY20" s="273" t="s">
        <v>173</v>
      </c>
      <c r="AZ20" s="273" t="s">
        <v>173</v>
      </c>
      <c r="BA20" s="273" t="s">
        <v>173</v>
      </c>
      <c r="BB20" s="273" t="s">
        <v>173</v>
      </c>
      <c r="BC20" s="273" t="s">
        <v>173</v>
      </c>
      <c r="BD20" s="272"/>
      <c r="BE20" s="271">
        <f>SUM(D20:BD20)</f>
        <v>234</v>
      </c>
    </row>
    <row r="21" spans="1:57" ht="26.25" customHeight="1" x14ac:dyDescent="0.2">
      <c r="A21" s="621"/>
      <c r="B21" s="618" t="s">
        <v>215</v>
      </c>
      <c r="C21" s="619"/>
      <c r="D21" s="268">
        <f t="shared" ref="D21:AI21" si="5">D6+D18</f>
        <v>36</v>
      </c>
      <c r="E21" s="268">
        <f t="shared" si="5"/>
        <v>36</v>
      </c>
      <c r="F21" s="268">
        <f t="shared" si="5"/>
        <v>36</v>
      </c>
      <c r="G21" s="268">
        <f t="shared" si="5"/>
        <v>36</v>
      </c>
      <c r="H21" s="268">
        <f t="shared" si="5"/>
        <v>36</v>
      </c>
      <c r="I21" s="268">
        <f t="shared" si="5"/>
        <v>36</v>
      </c>
      <c r="J21" s="268">
        <f t="shared" si="5"/>
        <v>36</v>
      </c>
      <c r="K21" s="268">
        <f t="shared" si="5"/>
        <v>36</v>
      </c>
      <c r="L21" s="268">
        <f t="shared" si="5"/>
        <v>36</v>
      </c>
      <c r="M21" s="268">
        <f t="shared" si="5"/>
        <v>36</v>
      </c>
      <c r="N21" s="268">
        <f t="shared" si="5"/>
        <v>36</v>
      </c>
      <c r="O21" s="268">
        <f t="shared" si="5"/>
        <v>36</v>
      </c>
      <c r="P21" s="268">
        <f t="shared" si="5"/>
        <v>36</v>
      </c>
      <c r="Q21" s="268">
        <f t="shared" si="5"/>
        <v>36</v>
      </c>
      <c r="R21" s="268">
        <f t="shared" si="5"/>
        <v>36</v>
      </c>
      <c r="S21" s="268">
        <f t="shared" si="5"/>
        <v>36</v>
      </c>
      <c r="T21" s="270">
        <f t="shared" si="5"/>
        <v>36</v>
      </c>
      <c r="U21" s="269">
        <f t="shared" si="5"/>
        <v>0</v>
      </c>
      <c r="V21" s="269">
        <f t="shared" si="5"/>
        <v>0</v>
      </c>
      <c r="W21" s="268">
        <f t="shared" si="5"/>
        <v>36</v>
      </c>
      <c r="X21" s="268">
        <f t="shared" si="5"/>
        <v>36</v>
      </c>
      <c r="Y21" s="268">
        <f t="shared" si="5"/>
        <v>36</v>
      </c>
      <c r="Z21" s="268">
        <f t="shared" si="5"/>
        <v>36</v>
      </c>
      <c r="AA21" s="268">
        <f t="shared" si="5"/>
        <v>36</v>
      </c>
      <c r="AB21" s="268">
        <f t="shared" si="5"/>
        <v>36</v>
      </c>
      <c r="AC21" s="268">
        <f t="shared" si="5"/>
        <v>36</v>
      </c>
      <c r="AD21" s="268">
        <f t="shared" si="5"/>
        <v>36</v>
      </c>
      <c r="AE21" s="268">
        <f t="shared" si="5"/>
        <v>36</v>
      </c>
      <c r="AF21" s="268">
        <f t="shared" si="5"/>
        <v>36</v>
      </c>
      <c r="AG21" s="268">
        <f t="shared" si="5"/>
        <v>36</v>
      </c>
      <c r="AH21" s="268">
        <f t="shared" si="5"/>
        <v>36</v>
      </c>
      <c r="AI21" s="268">
        <f t="shared" si="5"/>
        <v>36</v>
      </c>
      <c r="AJ21" s="268">
        <f t="shared" ref="AJ21:BC21" si="6">AJ6+AJ18</f>
        <v>36</v>
      </c>
      <c r="AK21" s="268">
        <f t="shared" si="6"/>
        <v>36</v>
      </c>
      <c r="AL21" s="268">
        <f t="shared" si="6"/>
        <v>36</v>
      </c>
      <c r="AM21" s="268">
        <f t="shared" si="6"/>
        <v>36</v>
      </c>
      <c r="AN21" s="268">
        <f t="shared" si="6"/>
        <v>36</v>
      </c>
      <c r="AO21" s="268">
        <f t="shared" si="6"/>
        <v>36</v>
      </c>
      <c r="AP21" s="268">
        <f t="shared" si="6"/>
        <v>36</v>
      </c>
      <c r="AQ21" s="268">
        <f t="shared" si="6"/>
        <v>36</v>
      </c>
      <c r="AR21" s="268">
        <f t="shared" si="6"/>
        <v>36</v>
      </c>
      <c r="AS21" s="268">
        <f t="shared" si="6"/>
        <v>36</v>
      </c>
      <c r="AT21" s="268">
        <f t="shared" si="6"/>
        <v>36</v>
      </c>
      <c r="AU21" s="267">
        <f t="shared" si="6"/>
        <v>0</v>
      </c>
      <c r="AV21" s="267">
        <f t="shared" si="6"/>
        <v>0</v>
      </c>
      <c r="AW21" s="267">
        <f t="shared" si="6"/>
        <v>0</v>
      </c>
      <c r="AX21" s="267">
        <f t="shared" si="6"/>
        <v>0</v>
      </c>
      <c r="AY21" s="267">
        <f t="shared" si="6"/>
        <v>0</v>
      </c>
      <c r="AZ21" s="267">
        <f t="shared" si="6"/>
        <v>0</v>
      </c>
      <c r="BA21" s="267">
        <f t="shared" si="6"/>
        <v>0</v>
      </c>
      <c r="BB21" s="267">
        <f t="shared" si="6"/>
        <v>0</v>
      </c>
      <c r="BC21" s="267">
        <f t="shared" si="6"/>
        <v>0</v>
      </c>
      <c r="BD21" s="266"/>
      <c r="BE21" s="265">
        <f>BE6+BE18</f>
        <v>1476</v>
      </c>
    </row>
  </sheetData>
  <mergeCells count="19">
    <mergeCell ref="B21:C21"/>
    <mergeCell ref="A6:A21"/>
    <mergeCell ref="V1:Y1"/>
    <mergeCell ref="AA1:AC1"/>
    <mergeCell ref="AE1:AG1"/>
    <mergeCell ref="A1:A5"/>
    <mergeCell ref="D4:BD4"/>
    <mergeCell ref="B1:B5"/>
    <mergeCell ref="C1:C5"/>
    <mergeCell ref="AI1:AL1"/>
    <mergeCell ref="AR1:AT1"/>
    <mergeCell ref="AV1:AY1"/>
    <mergeCell ref="BA1:BC1"/>
    <mergeCell ref="D2:BD2"/>
    <mergeCell ref="E1:G1"/>
    <mergeCell ref="I1:L1"/>
    <mergeCell ref="N1:P1"/>
    <mergeCell ref="R1:T1"/>
    <mergeCell ref="AN1:AP1"/>
  </mergeCells>
  <pageMargins left="0.24" right="0.28000000000000003" top="1" bottom="1" header="0.5" footer="0.5"/>
  <pageSetup paperSize="9" scale="95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36"/>
  <sheetViews>
    <sheetView topLeftCell="A7" zoomScale="140" zoomScaleNormal="140" workbookViewId="0">
      <selection activeCell="AX19" sqref="AX19"/>
    </sheetView>
  </sheetViews>
  <sheetFormatPr defaultColWidth="9" defaultRowHeight="12.75" x14ac:dyDescent="0.2"/>
  <cols>
    <col min="1" max="1" width="1.875" style="264" customWidth="1"/>
    <col min="2" max="2" width="6.125" style="264" customWidth="1"/>
    <col min="3" max="3" width="16.375" style="264" customWidth="1"/>
    <col min="4" max="4" width="2.75" style="264" customWidth="1"/>
    <col min="5" max="5" width="2.5" style="264" customWidth="1"/>
    <col min="6" max="7" width="2.375" style="264" customWidth="1"/>
    <col min="8" max="8" width="2.875" style="264" customWidth="1"/>
    <col min="9" max="9" width="2.125" style="264" customWidth="1"/>
    <col min="10" max="11" width="2.5" style="264" customWidth="1"/>
    <col min="12" max="12" width="2.375" style="264" customWidth="1"/>
    <col min="13" max="13" width="2.625" style="264" customWidth="1"/>
    <col min="14" max="16" width="2.375" style="264" customWidth="1"/>
    <col min="17" max="17" width="2.25" style="264" customWidth="1"/>
    <col min="18" max="18" width="2.125" style="264" customWidth="1"/>
    <col min="19" max="19" width="2.5" style="264" customWidth="1"/>
    <col min="20" max="20" width="2.625" style="264" customWidth="1"/>
    <col min="21" max="21" width="1.625" style="264" customWidth="1"/>
    <col min="22" max="22" width="1.5" style="264" customWidth="1"/>
    <col min="23" max="25" width="2.375" style="264" customWidth="1"/>
    <col min="26" max="26" width="2.25" style="264" customWidth="1"/>
    <col min="27" max="29" width="2.375" style="264" customWidth="1"/>
    <col min="30" max="30" width="2.5" style="264" customWidth="1"/>
    <col min="31" max="31" width="2.625" style="264" customWidth="1"/>
    <col min="32" max="32" width="2.125" style="264" customWidth="1"/>
    <col min="33" max="33" width="2.5" style="264" customWidth="1"/>
    <col min="34" max="34" width="2" style="264" customWidth="1"/>
    <col min="35" max="35" width="2.5" style="264" customWidth="1"/>
    <col min="36" max="36" width="2.125" style="264" customWidth="1"/>
    <col min="37" max="37" width="2.375" style="264" customWidth="1"/>
    <col min="38" max="38" width="2" style="264" customWidth="1"/>
    <col min="39" max="39" width="1.875" style="264" customWidth="1"/>
    <col min="40" max="40" width="2" style="264" customWidth="1"/>
    <col min="41" max="42" width="1.875" style="264" customWidth="1"/>
    <col min="43" max="43" width="2.625" style="264" customWidth="1"/>
    <col min="44" max="44" width="1.875" style="264" customWidth="1"/>
    <col min="45" max="45" width="2" style="264" customWidth="1"/>
    <col min="46" max="46" width="3.75" style="264" customWidth="1"/>
    <col min="47" max="47" width="3.5" style="264" customWidth="1"/>
    <col min="48" max="48" width="3" style="264" customWidth="1"/>
    <col min="49" max="16384" width="9" style="264"/>
  </cols>
  <sheetData>
    <row r="1" spans="1:49" ht="21.75" customHeight="1" x14ac:dyDescent="0.2">
      <c r="A1" s="634" t="s">
        <v>250</v>
      </c>
      <c r="B1" s="634" t="s">
        <v>14</v>
      </c>
      <c r="C1" s="634" t="s">
        <v>249</v>
      </c>
      <c r="D1" s="363"/>
      <c r="E1" s="632" t="s">
        <v>247</v>
      </c>
      <c r="F1" s="632"/>
      <c r="G1" s="632"/>
      <c r="H1" s="358"/>
      <c r="I1" s="631" t="s">
        <v>245</v>
      </c>
      <c r="J1" s="631"/>
      <c r="K1" s="631"/>
      <c r="L1" s="631"/>
      <c r="M1" s="358"/>
      <c r="N1" s="631" t="s">
        <v>243</v>
      </c>
      <c r="O1" s="631"/>
      <c r="P1" s="631"/>
      <c r="Q1" s="358"/>
      <c r="R1" s="632" t="s">
        <v>241</v>
      </c>
      <c r="S1" s="632"/>
      <c r="T1" s="632"/>
      <c r="U1" s="358"/>
      <c r="V1" s="632" t="s">
        <v>239</v>
      </c>
      <c r="W1" s="632"/>
      <c r="X1" s="632"/>
      <c r="Y1" s="632"/>
      <c r="Z1" s="358"/>
      <c r="AA1" s="632" t="s">
        <v>237</v>
      </c>
      <c r="AB1" s="632"/>
      <c r="AC1" s="632"/>
      <c r="AD1" s="358"/>
      <c r="AE1" s="632" t="s">
        <v>235</v>
      </c>
      <c r="AF1" s="632"/>
      <c r="AG1" s="632"/>
      <c r="AH1" s="358"/>
      <c r="AI1" s="632" t="s">
        <v>233</v>
      </c>
      <c r="AJ1" s="632"/>
      <c r="AK1" s="632"/>
      <c r="AL1" s="632"/>
      <c r="AM1" s="358"/>
      <c r="AN1" s="632" t="s">
        <v>231</v>
      </c>
      <c r="AO1" s="632"/>
      <c r="AP1" s="632"/>
      <c r="AQ1" s="358"/>
      <c r="AR1" s="632" t="s">
        <v>229</v>
      </c>
      <c r="AS1" s="632"/>
      <c r="AT1" s="632"/>
      <c r="AU1" s="364"/>
    </row>
    <row r="2" spans="1:49" x14ac:dyDescent="0.2">
      <c r="A2" s="634"/>
      <c r="B2" s="634"/>
      <c r="C2" s="634"/>
      <c r="D2" s="633" t="s">
        <v>223</v>
      </c>
      <c r="E2" s="633"/>
      <c r="F2" s="633"/>
      <c r="G2" s="633"/>
      <c r="H2" s="633"/>
      <c r="I2" s="633"/>
      <c r="J2" s="633"/>
      <c r="K2" s="633"/>
      <c r="L2" s="633"/>
      <c r="M2" s="633"/>
      <c r="N2" s="633"/>
      <c r="O2" s="633"/>
      <c r="P2" s="633"/>
      <c r="Q2" s="633"/>
      <c r="R2" s="633"/>
      <c r="S2" s="633"/>
      <c r="T2" s="633"/>
      <c r="U2" s="633"/>
      <c r="V2" s="633"/>
      <c r="W2" s="633"/>
      <c r="X2" s="633"/>
      <c r="Y2" s="633"/>
      <c r="Z2" s="633"/>
      <c r="AA2" s="633"/>
      <c r="AB2" s="633"/>
      <c r="AC2" s="633"/>
      <c r="AD2" s="633"/>
      <c r="AE2" s="633"/>
      <c r="AF2" s="633"/>
      <c r="AG2" s="633"/>
      <c r="AH2" s="633"/>
      <c r="AI2" s="633"/>
      <c r="AJ2" s="633"/>
      <c r="AK2" s="633"/>
      <c r="AL2" s="633"/>
      <c r="AM2" s="633"/>
      <c r="AN2" s="633"/>
      <c r="AO2" s="633"/>
      <c r="AP2" s="633"/>
      <c r="AQ2" s="633"/>
      <c r="AR2" s="633"/>
      <c r="AS2" s="633"/>
      <c r="AT2" s="633"/>
      <c r="AU2" s="633"/>
    </row>
    <row r="3" spans="1:49" ht="14.25" x14ac:dyDescent="0.2">
      <c r="A3" s="634"/>
      <c r="B3" s="634"/>
      <c r="C3" s="634"/>
      <c r="D3" s="358">
        <v>35</v>
      </c>
      <c r="E3" s="358">
        <v>36</v>
      </c>
      <c r="F3" s="358">
        <v>37</v>
      </c>
      <c r="G3" s="358">
        <v>38</v>
      </c>
      <c r="H3" s="358">
        <v>39</v>
      </c>
      <c r="I3" s="358">
        <v>40</v>
      </c>
      <c r="J3" s="358">
        <v>41</v>
      </c>
      <c r="K3" s="359">
        <v>42</v>
      </c>
      <c r="L3" s="359">
        <v>43</v>
      </c>
      <c r="M3" s="359">
        <v>44</v>
      </c>
      <c r="N3" s="359">
        <v>45</v>
      </c>
      <c r="O3" s="359">
        <v>46</v>
      </c>
      <c r="P3" s="359">
        <v>47</v>
      </c>
      <c r="Q3" s="359">
        <v>48</v>
      </c>
      <c r="R3" s="359">
        <v>49</v>
      </c>
      <c r="S3" s="359">
        <v>50</v>
      </c>
      <c r="T3" s="359">
        <v>51</v>
      </c>
      <c r="U3" s="359">
        <v>52</v>
      </c>
      <c r="V3" s="359">
        <v>1</v>
      </c>
      <c r="W3" s="359">
        <v>2</v>
      </c>
      <c r="X3" s="359">
        <v>3</v>
      </c>
      <c r="Y3" s="359">
        <v>4</v>
      </c>
      <c r="Z3" s="359">
        <v>5</v>
      </c>
      <c r="AA3" s="359">
        <v>6</v>
      </c>
      <c r="AB3" s="359">
        <v>7</v>
      </c>
      <c r="AC3" s="359">
        <v>8</v>
      </c>
      <c r="AD3" s="359">
        <v>9</v>
      </c>
      <c r="AE3" s="359">
        <v>10</v>
      </c>
      <c r="AF3" s="359">
        <v>11</v>
      </c>
      <c r="AG3" s="358">
        <v>12</v>
      </c>
      <c r="AH3" s="358">
        <v>13</v>
      </c>
      <c r="AI3" s="358">
        <v>14</v>
      </c>
      <c r="AJ3" s="358">
        <v>15</v>
      </c>
      <c r="AK3" s="359">
        <v>16</v>
      </c>
      <c r="AL3" s="358">
        <v>17</v>
      </c>
      <c r="AM3" s="358">
        <v>18</v>
      </c>
      <c r="AN3" s="358">
        <v>19</v>
      </c>
      <c r="AO3" s="358">
        <v>20</v>
      </c>
      <c r="AP3" s="358">
        <v>21</v>
      </c>
      <c r="AQ3" s="358">
        <v>22</v>
      </c>
      <c r="AR3" s="358">
        <v>23</v>
      </c>
      <c r="AS3" s="358">
        <v>24</v>
      </c>
      <c r="AT3" s="358">
        <v>25</v>
      </c>
      <c r="AU3" s="363">
        <v>34</v>
      </c>
      <c r="AW3" s="362">
        <v>1</v>
      </c>
    </row>
    <row r="4" spans="1:49" x14ac:dyDescent="0.2">
      <c r="A4" s="634"/>
      <c r="B4" s="634"/>
      <c r="C4" s="634"/>
      <c r="D4" s="633" t="s">
        <v>222</v>
      </c>
      <c r="E4" s="633"/>
      <c r="F4" s="633"/>
      <c r="G4" s="633"/>
      <c r="H4" s="633"/>
      <c r="I4" s="633"/>
      <c r="J4" s="633"/>
      <c r="K4" s="633"/>
      <c r="L4" s="633"/>
      <c r="M4" s="633"/>
      <c r="N4" s="633"/>
      <c r="O4" s="633"/>
      <c r="P4" s="633"/>
      <c r="Q4" s="633"/>
      <c r="R4" s="633"/>
      <c r="S4" s="633"/>
      <c r="T4" s="633"/>
      <c r="U4" s="633"/>
      <c r="V4" s="633"/>
      <c r="W4" s="633"/>
      <c r="X4" s="633"/>
      <c r="Y4" s="633"/>
      <c r="Z4" s="633"/>
      <c r="AA4" s="633"/>
      <c r="AB4" s="633"/>
      <c r="AC4" s="633"/>
      <c r="AD4" s="633"/>
      <c r="AE4" s="633"/>
      <c r="AF4" s="633"/>
      <c r="AG4" s="633"/>
      <c r="AH4" s="633"/>
      <c r="AI4" s="633"/>
      <c r="AJ4" s="633"/>
      <c r="AK4" s="633"/>
      <c r="AL4" s="633"/>
      <c r="AM4" s="633"/>
      <c r="AN4" s="633"/>
      <c r="AO4" s="633"/>
      <c r="AP4" s="633"/>
      <c r="AQ4" s="633"/>
      <c r="AR4" s="633"/>
      <c r="AS4" s="633"/>
      <c r="AT4" s="633"/>
      <c r="AU4" s="633"/>
    </row>
    <row r="5" spans="1:49" x14ac:dyDescent="0.2">
      <c r="A5" s="634"/>
      <c r="B5" s="634"/>
      <c r="C5" s="634"/>
      <c r="D5" s="357">
        <v>1</v>
      </c>
      <c r="E5" s="357">
        <v>2</v>
      </c>
      <c r="F5" s="357">
        <v>3</v>
      </c>
      <c r="G5" s="358">
        <v>4</v>
      </c>
      <c r="H5" s="358">
        <v>5</v>
      </c>
      <c r="I5" s="358">
        <v>6</v>
      </c>
      <c r="J5" s="358">
        <v>7</v>
      </c>
      <c r="K5" s="359">
        <v>8</v>
      </c>
      <c r="L5" s="359">
        <v>9</v>
      </c>
      <c r="M5" s="359">
        <v>10</v>
      </c>
      <c r="N5" s="359">
        <v>11</v>
      </c>
      <c r="O5" s="359">
        <v>12</v>
      </c>
      <c r="P5" s="359">
        <v>13</v>
      </c>
      <c r="Q5" s="359">
        <v>14</v>
      </c>
      <c r="R5" s="359">
        <v>15</v>
      </c>
      <c r="S5" s="359">
        <v>16</v>
      </c>
      <c r="T5" s="361">
        <v>17</v>
      </c>
      <c r="U5" s="360">
        <v>18</v>
      </c>
      <c r="V5" s="360">
        <v>19</v>
      </c>
      <c r="W5" s="359">
        <v>20</v>
      </c>
      <c r="X5" s="359">
        <v>21</v>
      </c>
      <c r="Y5" s="359">
        <v>22</v>
      </c>
      <c r="Z5" s="359">
        <v>23</v>
      </c>
      <c r="AA5" s="359">
        <v>24</v>
      </c>
      <c r="AB5" s="359">
        <v>25</v>
      </c>
      <c r="AC5" s="359">
        <v>26</v>
      </c>
      <c r="AD5" s="359">
        <v>27</v>
      </c>
      <c r="AE5" s="359">
        <v>28</v>
      </c>
      <c r="AF5" s="359">
        <v>29</v>
      </c>
      <c r="AG5" s="358">
        <v>30</v>
      </c>
      <c r="AH5" s="358">
        <v>31</v>
      </c>
      <c r="AI5" s="358">
        <v>32</v>
      </c>
      <c r="AJ5" s="358">
        <v>33</v>
      </c>
      <c r="AK5" s="359">
        <v>34</v>
      </c>
      <c r="AL5" s="358">
        <v>35</v>
      </c>
      <c r="AM5" s="358">
        <v>36</v>
      </c>
      <c r="AN5" s="358">
        <v>37</v>
      </c>
      <c r="AO5" s="358">
        <v>38</v>
      </c>
      <c r="AP5" s="357">
        <v>39</v>
      </c>
      <c r="AQ5" s="357">
        <v>40</v>
      </c>
      <c r="AR5" s="357">
        <v>41</v>
      </c>
      <c r="AS5" s="357">
        <v>42</v>
      </c>
      <c r="AT5" s="356">
        <v>43</v>
      </c>
      <c r="AU5" s="355"/>
    </row>
    <row r="6" spans="1:49" ht="14.25" customHeight="1" x14ac:dyDescent="0.2">
      <c r="A6" s="635" t="s">
        <v>11</v>
      </c>
      <c r="B6" s="346" t="s">
        <v>267</v>
      </c>
      <c r="C6" s="346" t="s">
        <v>121</v>
      </c>
      <c r="D6" s="354">
        <f t="shared" ref="D6:T6" si="0">D7+D8+D9+D10</f>
        <v>8</v>
      </c>
      <c r="E6" s="354">
        <f t="shared" si="0"/>
        <v>8</v>
      </c>
      <c r="F6" s="354">
        <f t="shared" si="0"/>
        <v>8</v>
      </c>
      <c r="G6" s="354">
        <f t="shared" si="0"/>
        <v>8</v>
      </c>
      <c r="H6" s="354">
        <f t="shared" si="0"/>
        <v>8</v>
      </c>
      <c r="I6" s="354">
        <f t="shared" si="0"/>
        <v>8</v>
      </c>
      <c r="J6" s="354">
        <f t="shared" si="0"/>
        <v>8</v>
      </c>
      <c r="K6" s="354">
        <f t="shared" si="0"/>
        <v>8</v>
      </c>
      <c r="L6" s="354">
        <f t="shared" si="0"/>
        <v>8</v>
      </c>
      <c r="M6" s="354">
        <f t="shared" si="0"/>
        <v>8</v>
      </c>
      <c r="N6" s="354">
        <f t="shared" si="0"/>
        <v>8</v>
      </c>
      <c r="O6" s="354">
        <f t="shared" si="0"/>
        <v>8</v>
      </c>
      <c r="P6" s="354">
        <f t="shared" si="0"/>
        <v>8</v>
      </c>
      <c r="Q6" s="354">
        <f t="shared" si="0"/>
        <v>9</v>
      </c>
      <c r="R6" s="354">
        <f t="shared" si="0"/>
        <v>9</v>
      </c>
      <c r="S6" s="354">
        <f t="shared" si="0"/>
        <v>8</v>
      </c>
      <c r="T6" s="354">
        <f t="shared" si="0"/>
        <v>6</v>
      </c>
      <c r="U6" s="352">
        <v>0</v>
      </c>
      <c r="V6" s="352">
        <v>0</v>
      </c>
      <c r="W6" s="354">
        <f t="shared" ref="W6:AS6" si="1">W7+W8+W9+W10</f>
        <v>8</v>
      </c>
      <c r="X6" s="354">
        <f t="shared" si="1"/>
        <v>8</v>
      </c>
      <c r="Y6" s="354">
        <f t="shared" si="1"/>
        <v>8</v>
      </c>
      <c r="Z6" s="354">
        <f t="shared" si="1"/>
        <v>8</v>
      </c>
      <c r="AA6" s="354">
        <f t="shared" si="1"/>
        <v>8</v>
      </c>
      <c r="AB6" s="354">
        <f t="shared" si="1"/>
        <v>8</v>
      </c>
      <c r="AC6" s="354">
        <f t="shared" si="1"/>
        <v>8</v>
      </c>
      <c r="AD6" s="354">
        <f t="shared" si="1"/>
        <v>8</v>
      </c>
      <c r="AE6" s="354">
        <f t="shared" si="1"/>
        <v>8</v>
      </c>
      <c r="AF6" s="354">
        <f t="shared" si="1"/>
        <v>8</v>
      </c>
      <c r="AG6" s="354">
        <f t="shared" si="1"/>
        <v>2</v>
      </c>
      <c r="AH6" s="354">
        <f t="shared" si="1"/>
        <v>4</v>
      </c>
      <c r="AI6" s="354">
        <f t="shared" si="1"/>
        <v>4</v>
      </c>
      <c r="AJ6" s="354">
        <f t="shared" si="1"/>
        <v>4</v>
      </c>
      <c r="AK6" s="354">
        <f t="shared" si="1"/>
        <v>4</v>
      </c>
      <c r="AL6" s="319">
        <f t="shared" si="1"/>
        <v>0</v>
      </c>
      <c r="AM6" s="319">
        <f t="shared" si="1"/>
        <v>0</v>
      </c>
      <c r="AN6" s="319">
        <f t="shared" si="1"/>
        <v>0</v>
      </c>
      <c r="AO6" s="319">
        <f t="shared" si="1"/>
        <v>0</v>
      </c>
      <c r="AP6" s="319">
        <f t="shared" si="1"/>
        <v>0</v>
      </c>
      <c r="AQ6" s="319">
        <f t="shared" si="1"/>
        <v>0</v>
      </c>
      <c r="AR6" s="319">
        <f t="shared" si="1"/>
        <v>0</v>
      </c>
      <c r="AS6" s="319">
        <f t="shared" si="1"/>
        <v>0</v>
      </c>
      <c r="AT6" s="318"/>
      <c r="AU6" s="321"/>
    </row>
    <row r="7" spans="1:49" ht="12.75" customHeight="1" x14ac:dyDescent="0.2">
      <c r="A7" s="636"/>
      <c r="B7" s="335" t="s">
        <v>146</v>
      </c>
      <c r="C7" s="335" t="s">
        <v>122</v>
      </c>
      <c r="D7" s="330">
        <v>2</v>
      </c>
      <c r="E7" s="330">
        <v>2</v>
      </c>
      <c r="F7" s="330">
        <v>2</v>
      </c>
      <c r="G7" s="330">
        <v>2</v>
      </c>
      <c r="H7" s="330">
        <v>2</v>
      </c>
      <c r="I7" s="330">
        <v>2</v>
      </c>
      <c r="J7" s="330">
        <v>2</v>
      </c>
      <c r="K7" s="330">
        <v>2</v>
      </c>
      <c r="L7" s="330">
        <v>2</v>
      </c>
      <c r="M7" s="330">
        <v>2</v>
      </c>
      <c r="N7" s="330">
        <v>2</v>
      </c>
      <c r="O7" s="330">
        <v>2</v>
      </c>
      <c r="P7" s="342">
        <v>2</v>
      </c>
      <c r="Q7" s="330">
        <v>3</v>
      </c>
      <c r="R7" s="342">
        <v>3</v>
      </c>
      <c r="S7" s="342">
        <v>4</v>
      </c>
      <c r="T7" s="329">
        <v>6</v>
      </c>
      <c r="U7" s="322" t="s">
        <v>173</v>
      </c>
      <c r="V7" s="322" t="s">
        <v>173</v>
      </c>
      <c r="W7" s="317"/>
      <c r="X7" s="317"/>
      <c r="Y7" s="317"/>
      <c r="Z7" s="317"/>
      <c r="AA7" s="317"/>
      <c r="AB7" s="317"/>
      <c r="AC7" s="317"/>
      <c r="AD7" s="317"/>
      <c r="AE7" s="317"/>
      <c r="AF7" s="317"/>
      <c r="AG7" s="324"/>
      <c r="AH7" s="324"/>
      <c r="AI7" s="324"/>
      <c r="AJ7" s="324"/>
      <c r="AK7" s="317"/>
      <c r="AL7" s="319"/>
      <c r="AM7" s="319"/>
      <c r="AN7" s="319"/>
      <c r="AO7" s="319"/>
      <c r="AP7" s="319"/>
      <c r="AQ7" s="319"/>
      <c r="AR7" s="319"/>
      <c r="AS7" s="319"/>
      <c r="AT7" s="318"/>
      <c r="AU7" s="317"/>
    </row>
    <row r="8" spans="1:49" ht="22.5" customHeight="1" x14ac:dyDescent="0.2">
      <c r="A8" s="636"/>
      <c r="B8" s="335" t="s">
        <v>147</v>
      </c>
      <c r="C8" s="335" t="s">
        <v>266</v>
      </c>
      <c r="D8" s="330">
        <v>2</v>
      </c>
      <c r="E8" s="330">
        <v>2</v>
      </c>
      <c r="F8" s="330">
        <v>2</v>
      </c>
      <c r="G8" s="342">
        <v>2</v>
      </c>
      <c r="H8" s="342">
        <v>2</v>
      </c>
      <c r="I8" s="342">
        <v>2</v>
      </c>
      <c r="J8" s="342">
        <v>2</v>
      </c>
      <c r="K8" s="341">
        <v>2</v>
      </c>
      <c r="L8" s="341">
        <v>2</v>
      </c>
      <c r="M8" s="341">
        <v>2</v>
      </c>
      <c r="N8" s="341">
        <v>2</v>
      </c>
      <c r="O8" s="341">
        <v>2</v>
      </c>
      <c r="P8" s="341">
        <v>2</v>
      </c>
      <c r="Q8" s="341">
        <v>2</v>
      </c>
      <c r="R8" s="341">
        <v>2</v>
      </c>
      <c r="S8" s="341">
        <v>2</v>
      </c>
      <c r="T8" s="340"/>
      <c r="U8" s="322" t="s">
        <v>173</v>
      </c>
      <c r="V8" s="322" t="s">
        <v>173</v>
      </c>
      <c r="W8" s="341">
        <v>3</v>
      </c>
      <c r="X8" s="341">
        <v>3</v>
      </c>
      <c r="Y8" s="341">
        <v>3</v>
      </c>
      <c r="Z8" s="341">
        <v>3</v>
      </c>
      <c r="AA8" s="341">
        <v>3</v>
      </c>
      <c r="AB8" s="341">
        <v>3</v>
      </c>
      <c r="AC8" s="341">
        <v>3</v>
      </c>
      <c r="AD8" s="341">
        <v>3</v>
      </c>
      <c r="AE8" s="341">
        <v>3</v>
      </c>
      <c r="AF8" s="341">
        <v>3</v>
      </c>
      <c r="AG8" s="342"/>
      <c r="AH8" s="342"/>
      <c r="AI8" s="342"/>
      <c r="AJ8" s="342"/>
      <c r="AK8" s="341"/>
      <c r="AL8" s="338"/>
      <c r="AM8" s="338"/>
      <c r="AN8" s="338"/>
      <c r="AO8" s="338"/>
      <c r="AP8" s="319">
        <v>0</v>
      </c>
      <c r="AQ8" s="319">
        <v>0</v>
      </c>
      <c r="AR8" s="319">
        <v>0</v>
      </c>
      <c r="AS8" s="319">
        <v>0</v>
      </c>
      <c r="AT8" s="318"/>
      <c r="AU8" s="317"/>
    </row>
    <row r="9" spans="1:49" ht="13.5" customHeight="1" x14ac:dyDescent="0.2">
      <c r="A9" s="636"/>
      <c r="B9" s="335" t="s">
        <v>148</v>
      </c>
      <c r="C9" s="335" t="s">
        <v>67</v>
      </c>
      <c r="D9" s="325">
        <v>2</v>
      </c>
      <c r="E9" s="325">
        <v>2</v>
      </c>
      <c r="F9" s="325">
        <v>2</v>
      </c>
      <c r="G9" s="325">
        <v>2</v>
      </c>
      <c r="H9" s="325">
        <v>2</v>
      </c>
      <c r="I9" s="325">
        <v>2</v>
      </c>
      <c r="J9" s="325">
        <v>2</v>
      </c>
      <c r="K9" s="325">
        <v>2</v>
      </c>
      <c r="L9" s="325">
        <v>2</v>
      </c>
      <c r="M9" s="325">
        <v>2</v>
      </c>
      <c r="N9" s="325">
        <v>2</v>
      </c>
      <c r="O9" s="325">
        <v>2</v>
      </c>
      <c r="P9" s="325">
        <v>2</v>
      </c>
      <c r="Q9" s="325">
        <v>2</v>
      </c>
      <c r="R9" s="317">
        <v>2</v>
      </c>
      <c r="S9" s="317"/>
      <c r="T9" s="340"/>
      <c r="U9" s="322"/>
      <c r="V9" s="322"/>
      <c r="W9" s="317">
        <v>2</v>
      </c>
      <c r="X9" s="317">
        <v>2</v>
      </c>
      <c r="Y9" s="317">
        <v>2</v>
      </c>
      <c r="Z9" s="317">
        <v>2</v>
      </c>
      <c r="AA9" s="317">
        <v>2</v>
      </c>
      <c r="AB9" s="317">
        <v>2</v>
      </c>
      <c r="AC9" s="317">
        <v>2</v>
      </c>
      <c r="AD9" s="317">
        <v>2</v>
      </c>
      <c r="AE9" s="317">
        <v>2</v>
      </c>
      <c r="AF9" s="317">
        <v>2</v>
      </c>
      <c r="AG9" s="317">
        <v>2</v>
      </c>
      <c r="AH9" s="317">
        <v>4</v>
      </c>
      <c r="AI9" s="317">
        <v>4</v>
      </c>
      <c r="AJ9" s="317">
        <v>4</v>
      </c>
      <c r="AK9" s="317">
        <v>4</v>
      </c>
      <c r="AL9" s="320"/>
      <c r="AM9" s="320"/>
      <c r="AN9" s="320"/>
      <c r="AO9" s="320"/>
      <c r="AP9" s="319"/>
      <c r="AQ9" s="319"/>
      <c r="AR9" s="319"/>
      <c r="AS9" s="319"/>
      <c r="AT9" s="318"/>
      <c r="AU9" s="317"/>
    </row>
    <row r="10" spans="1:49" ht="13.5" customHeight="1" x14ac:dyDescent="0.2">
      <c r="A10" s="636"/>
      <c r="B10" s="335" t="s">
        <v>149</v>
      </c>
      <c r="C10" s="335" t="s">
        <v>49</v>
      </c>
      <c r="D10" s="330">
        <v>2</v>
      </c>
      <c r="E10" s="330">
        <v>2</v>
      </c>
      <c r="F10" s="330">
        <v>2</v>
      </c>
      <c r="G10" s="342">
        <v>2</v>
      </c>
      <c r="H10" s="342">
        <v>2</v>
      </c>
      <c r="I10" s="342">
        <v>2</v>
      </c>
      <c r="J10" s="342">
        <v>2</v>
      </c>
      <c r="K10" s="341">
        <v>2</v>
      </c>
      <c r="L10" s="341">
        <v>2</v>
      </c>
      <c r="M10" s="341">
        <v>2</v>
      </c>
      <c r="N10" s="341">
        <v>2</v>
      </c>
      <c r="O10" s="341">
        <v>2</v>
      </c>
      <c r="P10" s="341">
        <v>2</v>
      </c>
      <c r="Q10" s="341">
        <v>2</v>
      </c>
      <c r="R10" s="341">
        <v>2</v>
      </c>
      <c r="S10" s="341">
        <v>2</v>
      </c>
      <c r="T10" s="340"/>
      <c r="U10" s="322" t="s">
        <v>173</v>
      </c>
      <c r="V10" s="322" t="s">
        <v>173</v>
      </c>
      <c r="W10" s="341">
        <v>3</v>
      </c>
      <c r="X10" s="341">
        <v>3</v>
      </c>
      <c r="Y10" s="341">
        <v>3</v>
      </c>
      <c r="Z10" s="341">
        <v>3</v>
      </c>
      <c r="AA10" s="341">
        <v>3</v>
      </c>
      <c r="AB10" s="341">
        <v>3</v>
      </c>
      <c r="AC10" s="341">
        <v>3</v>
      </c>
      <c r="AD10" s="341">
        <v>3</v>
      </c>
      <c r="AE10" s="341">
        <v>3</v>
      </c>
      <c r="AF10" s="341">
        <v>3</v>
      </c>
      <c r="AG10" s="342"/>
      <c r="AH10" s="342"/>
      <c r="AI10" s="342"/>
      <c r="AJ10" s="342"/>
      <c r="AK10" s="341"/>
      <c r="AL10" s="338"/>
      <c r="AM10" s="338"/>
      <c r="AN10" s="338"/>
      <c r="AO10" s="338"/>
      <c r="AP10" s="319">
        <v>0</v>
      </c>
      <c r="AQ10" s="319">
        <v>0</v>
      </c>
      <c r="AR10" s="319">
        <v>0</v>
      </c>
      <c r="AS10" s="319">
        <v>0</v>
      </c>
      <c r="AT10" s="318"/>
      <c r="AU10" s="317"/>
    </row>
    <row r="11" spans="1:49" ht="21.75" customHeight="1" x14ac:dyDescent="0.2">
      <c r="A11" s="636"/>
      <c r="B11" s="346" t="s">
        <v>265</v>
      </c>
      <c r="C11" s="353" t="s">
        <v>264</v>
      </c>
      <c r="D11" s="325">
        <f t="shared" ref="D11:T11" si="2">D12+D13+D14+D15+D16+D17+D18+D19+D20</f>
        <v>17</v>
      </c>
      <c r="E11" s="325">
        <f t="shared" si="2"/>
        <v>17</v>
      </c>
      <c r="F11" s="325">
        <f t="shared" si="2"/>
        <v>17</v>
      </c>
      <c r="G11" s="325">
        <f t="shared" si="2"/>
        <v>17</v>
      </c>
      <c r="H11" s="325">
        <f t="shared" si="2"/>
        <v>17</v>
      </c>
      <c r="I11" s="325">
        <f t="shared" si="2"/>
        <v>17</v>
      </c>
      <c r="J11" s="325">
        <f t="shared" si="2"/>
        <v>17</v>
      </c>
      <c r="K11" s="325">
        <f t="shared" si="2"/>
        <v>17</v>
      </c>
      <c r="L11" s="325">
        <f t="shared" si="2"/>
        <v>17</v>
      </c>
      <c r="M11" s="325">
        <f t="shared" si="2"/>
        <v>17</v>
      </c>
      <c r="N11" s="325">
        <f t="shared" si="2"/>
        <v>17</v>
      </c>
      <c r="O11" s="325">
        <f t="shared" si="2"/>
        <v>17</v>
      </c>
      <c r="P11" s="325">
        <f t="shared" si="2"/>
        <v>21</v>
      </c>
      <c r="Q11" s="325">
        <f t="shared" si="2"/>
        <v>23</v>
      </c>
      <c r="R11" s="325">
        <f t="shared" si="2"/>
        <v>18</v>
      </c>
      <c r="S11" s="325">
        <f t="shared" si="2"/>
        <v>22</v>
      </c>
      <c r="T11" s="325">
        <f t="shared" si="2"/>
        <v>24</v>
      </c>
      <c r="U11" s="352">
        <v>0</v>
      </c>
      <c r="V11" s="352">
        <v>0</v>
      </c>
      <c r="W11" s="325">
        <f t="shared" ref="W11:AT11" si="3">W12+W13+W14+W15+W16+W17+W18+W19+W20</f>
        <v>10</v>
      </c>
      <c r="X11" s="325">
        <f t="shared" si="3"/>
        <v>10</v>
      </c>
      <c r="Y11" s="325">
        <f t="shared" si="3"/>
        <v>10</v>
      </c>
      <c r="Z11" s="325">
        <f t="shared" si="3"/>
        <v>10</v>
      </c>
      <c r="AA11" s="325">
        <f t="shared" si="3"/>
        <v>14</v>
      </c>
      <c r="AB11" s="325">
        <f t="shared" si="3"/>
        <v>10</v>
      </c>
      <c r="AC11" s="325">
        <f t="shared" si="3"/>
        <v>14</v>
      </c>
      <c r="AD11" s="325">
        <f t="shared" si="3"/>
        <v>10</v>
      </c>
      <c r="AE11" s="325">
        <f t="shared" si="3"/>
        <v>14</v>
      </c>
      <c r="AF11" s="325">
        <f t="shared" si="3"/>
        <v>10</v>
      </c>
      <c r="AG11" s="325">
        <f t="shared" si="3"/>
        <v>16</v>
      </c>
      <c r="AH11" s="325">
        <f t="shared" si="3"/>
        <v>10</v>
      </c>
      <c r="AI11" s="325">
        <f t="shared" si="3"/>
        <v>16</v>
      </c>
      <c r="AJ11" s="325">
        <f t="shared" si="3"/>
        <v>10</v>
      </c>
      <c r="AK11" s="325">
        <f t="shared" si="3"/>
        <v>16</v>
      </c>
      <c r="AL11" s="319">
        <f t="shared" si="3"/>
        <v>0</v>
      </c>
      <c r="AM11" s="319">
        <f t="shared" si="3"/>
        <v>0</v>
      </c>
      <c r="AN11" s="319">
        <f t="shared" si="3"/>
        <v>0</v>
      </c>
      <c r="AO11" s="319">
        <f t="shared" si="3"/>
        <v>0</v>
      </c>
      <c r="AP11" s="319">
        <f t="shared" si="3"/>
        <v>0</v>
      </c>
      <c r="AQ11" s="319">
        <f t="shared" si="3"/>
        <v>0</v>
      </c>
      <c r="AR11" s="319">
        <f t="shared" si="3"/>
        <v>0</v>
      </c>
      <c r="AS11" s="319">
        <f t="shared" si="3"/>
        <v>0</v>
      </c>
      <c r="AT11" s="319">
        <f t="shared" si="3"/>
        <v>6</v>
      </c>
      <c r="AU11" s="321"/>
    </row>
    <row r="12" spans="1:49" ht="14.25" customHeight="1" x14ac:dyDescent="0.2">
      <c r="A12" s="636"/>
      <c r="B12" s="349" t="s">
        <v>263</v>
      </c>
      <c r="C12" s="335" t="s">
        <v>124</v>
      </c>
      <c r="D12" s="325">
        <v>5</v>
      </c>
      <c r="E12" s="325">
        <v>5</v>
      </c>
      <c r="F12" s="325">
        <v>5</v>
      </c>
      <c r="G12" s="325">
        <v>5</v>
      </c>
      <c r="H12" s="325">
        <v>5</v>
      </c>
      <c r="I12" s="325">
        <v>5</v>
      </c>
      <c r="J12" s="325">
        <v>5</v>
      </c>
      <c r="K12" s="325">
        <v>5</v>
      </c>
      <c r="L12" s="325">
        <v>5</v>
      </c>
      <c r="M12" s="325">
        <v>5</v>
      </c>
      <c r="N12" s="325">
        <v>5</v>
      </c>
      <c r="O12" s="325">
        <v>5</v>
      </c>
      <c r="P12" s="325">
        <v>5</v>
      </c>
      <c r="Q12" s="325">
        <v>5</v>
      </c>
      <c r="R12" s="324">
        <v>2</v>
      </c>
      <c r="S12" s="324"/>
      <c r="T12" s="340"/>
      <c r="U12" s="322" t="s">
        <v>173</v>
      </c>
      <c r="V12" s="322" t="s">
        <v>173</v>
      </c>
      <c r="W12" s="317"/>
      <c r="X12" s="317"/>
      <c r="Y12" s="317"/>
      <c r="Z12" s="317"/>
      <c r="AA12" s="317"/>
      <c r="AB12" s="317"/>
      <c r="AC12" s="317"/>
      <c r="AD12" s="317"/>
      <c r="AE12" s="317"/>
      <c r="AF12" s="317"/>
      <c r="AG12" s="324"/>
      <c r="AH12" s="324"/>
      <c r="AI12" s="324"/>
      <c r="AJ12" s="324"/>
      <c r="AK12" s="317"/>
      <c r="AL12" s="319"/>
      <c r="AM12" s="319"/>
      <c r="AN12" s="319"/>
      <c r="AO12" s="319"/>
      <c r="AP12" s="319"/>
      <c r="AQ12" s="319"/>
      <c r="AR12" s="319"/>
      <c r="AS12" s="319"/>
      <c r="AT12" s="318"/>
      <c r="AU12" s="317"/>
    </row>
    <row r="13" spans="1:49" ht="12" customHeight="1" x14ac:dyDescent="0.2">
      <c r="A13" s="636"/>
      <c r="B13" s="349" t="s">
        <v>262</v>
      </c>
      <c r="C13" s="351" t="s">
        <v>261</v>
      </c>
      <c r="D13" s="325">
        <v>2</v>
      </c>
      <c r="E13" s="325">
        <v>2</v>
      </c>
      <c r="F13" s="325">
        <v>2</v>
      </c>
      <c r="G13" s="324">
        <v>2</v>
      </c>
      <c r="H13" s="324">
        <v>2</v>
      </c>
      <c r="I13" s="324">
        <v>2</v>
      </c>
      <c r="J13" s="324">
        <v>2</v>
      </c>
      <c r="K13" s="317">
        <v>2</v>
      </c>
      <c r="L13" s="317">
        <v>2</v>
      </c>
      <c r="M13" s="317">
        <v>2</v>
      </c>
      <c r="N13" s="317">
        <v>2</v>
      </c>
      <c r="O13" s="317">
        <v>2</v>
      </c>
      <c r="P13" s="317">
        <v>2</v>
      </c>
      <c r="Q13" s="317">
        <v>4</v>
      </c>
      <c r="R13" s="317">
        <v>2</v>
      </c>
      <c r="S13" s="317">
        <v>4</v>
      </c>
      <c r="T13" s="340"/>
      <c r="U13" s="322" t="s">
        <v>173</v>
      </c>
      <c r="V13" s="322" t="s">
        <v>173</v>
      </c>
      <c r="W13" s="317">
        <v>2</v>
      </c>
      <c r="X13" s="317">
        <v>2</v>
      </c>
      <c r="Y13" s="317">
        <v>2</v>
      </c>
      <c r="Z13" s="317">
        <v>2</v>
      </c>
      <c r="AA13" s="317">
        <v>2</v>
      </c>
      <c r="AB13" s="317">
        <v>2</v>
      </c>
      <c r="AC13" s="317">
        <v>2</v>
      </c>
      <c r="AD13" s="317">
        <v>2</v>
      </c>
      <c r="AE13" s="317">
        <v>2</v>
      </c>
      <c r="AF13" s="317">
        <v>2</v>
      </c>
      <c r="AG13" s="317">
        <v>4</v>
      </c>
      <c r="AH13" s="317">
        <v>2</v>
      </c>
      <c r="AI13" s="317">
        <v>4</v>
      </c>
      <c r="AJ13" s="317">
        <v>2</v>
      </c>
      <c r="AK13" s="317">
        <v>4</v>
      </c>
      <c r="AL13" s="320"/>
      <c r="AM13" s="320"/>
      <c r="AN13" s="320"/>
      <c r="AO13" s="320"/>
      <c r="AP13" s="320"/>
      <c r="AQ13" s="320"/>
      <c r="AR13" s="320"/>
      <c r="AS13" s="320"/>
      <c r="AT13" s="318"/>
      <c r="AU13" s="317"/>
    </row>
    <row r="14" spans="1:49" ht="11.25" customHeight="1" x14ac:dyDescent="0.2">
      <c r="A14" s="636"/>
      <c r="B14" s="349" t="s">
        <v>60</v>
      </c>
      <c r="C14" s="351" t="s">
        <v>260</v>
      </c>
      <c r="D14" s="325">
        <v>2</v>
      </c>
      <c r="E14" s="325">
        <v>2</v>
      </c>
      <c r="F14" s="325">
        <v>2</v>
      </c>
      <c r="G14" s="325">
        <v>2</v>
      </c>
      <c r="H14" s="325">
        <v>2</v>
      </c>
      <c r="I14" s="325">
        <v>2</v>
      </c>
      <c r="J14" s="325">
        <v>2</v>
      </c>
      <c r="K14" s="325">
        <v>2</v>
      </c>
      <c r="L14" s="325">
        <v>2</v>
      </c>
      <c r="M14" s="325">
        <v>2</v>
      </c>
      <c r="N14" s="325">
        <v>2</v>
      </c>
      <c r="O14" s="325">
        <v>2</v>
      </c>
      <c r="P14" s="325">
        <v>4</v>
      </c>
      <c r="Q14" s="325">
        <v>2</v>
      </c>
      <c r="R14" s="325">
        <v>4</v>
      </c>
      <c r="S14" s="325">
        <v>2</v>
      </c>
      <c r="T14" s="340"/>
      <c r="U14" s="322" t="s">
        <v>173</v>
      </c>
      <c r="V14" s="322" t="s">
        <v>173</v>
      </c>
      <c r="W14" s="317"/>
      <c r="X14" s="317"/>
      <c r="Y14" s="317"/>
      <c r="Z14" s="317"/>
      <c r="AA14" s="317"/>
      <c r="AB14" s="317"/>
      <c r="AC14" s="317"/>
      <c r="AD14" s="317"/>
      <c r="AE14" s="317"/>
      <c r="AF14" s="317"/>
      <c r="AG14" s="317"/>
      <c r="AH14" s="317"/>
      <c r="AI14" s="317"/>
      <c r="AJ14" s="317"/>
      <c r="AK14" s="317"/>
      <c r="AL14" s="319"/>
      <c r="AM14" s="319"/>
      <c r="AN14" s="319"/>
      <c r="AO14" s="319"/>
      <c r="AP14" s="319"/>
      <c r="AQ14" s="319"/>
      <c r="AR14" s="319"/>
      <c r="AS14" s="319"/>
      <c r="AT14" s="318"/>
      <c r="AU14" s="317"/>
    </row>
    <row r="15" spans="1:49" ht="15" customHeight="1" x14ac:dyDescent="0.2">
      <c r="A15" s="636"/>
      <c r="B15" s="349" t="s">
        <v>61</v>
      </c>
      <c r="C15" s="351" t="s">
        <v>259</v>
      </c>
      <c r="D15" s="325">
        <v>2</v>
      </c>
      <c r="E15" s="325">
        <v>2</v>
      </c>
      <c r="F15" s="325">
        <v>2</v>
      </c>
      <c r="G15" s="325">
        <v>2</v>
      </c>
      <c r="H15" s="325">
        <v>2</v>
      </c>
      <c r="I15" s="325">
        <v>2</v>
      </c>
      <c r="J15" s="325">
        <v>2</v>
      </c>
      <c r="K15" s="325">
        <v>2</v>
      </c>
      <c r="L15" s="325">
        <v>2</v>
      </c>
      <c r="M15" s="325">
        <v>2</v>
      </c>
      <c r="N15" s="325">
        <v>2</v>
      </c>
      <c r="O15" s="325">
        <v>2</v>
      </c>
      <c r="P15" s="325">
        <v>4</v>
      </c>
      <c r="Q15" s="325">
        <v>2</v>
      </c>
      <c r="R15" s="325">
        <v>2</v>
      </c>
      <c r="S15" s="325">
        <v>4</v>
      </c>
      <c r="T15" s="340">
        <v>6</v>
      </c>
      <c r="U15" s="322" t="s">
        <v>173</v>
      </c>
      <c r="V15" s="322" t="s">
        <v>173</v>
      </c>
      <c r="W15" s="317"/>
      <c r="X15" s="317"/>
      <c r="Y15" s="317"/>
      <c r="Z15" s="317"/>
      <c r="AA15" s="317"/>
      <c r="AB15" s="317"/>
      <c r="AC15" s="317"/>
      <c r="AD15" s="317"/>
      <c r="AE15" s="317"/>
      <c r="AF15" s="317"/>
      <c r="AG15" s="324"/>
      <c r="AH15" s="324"/>
      <c r="AI15" s="324"/>
      <c r="AJ15" s="324"/>
      <c r="AK15" s="317"/>
      <c r="AL15" s="319"/>
      <c r="AM15" s="319"/>
      <c r="AN15" s="319"/>
      <c r="AO15" s="319"/>
      <c r="AP15" s="319"/>
      <c r="AQ15" s="319"/>
      <c r="AR15" s="319"/>
      <c r="AS15" s="319"/>
      <c r="AT15" s="318"/>
      <c r="AU15" s="317"/>
    </row>
    <row r="16" spans="1:49" ht="18.75" customHeight="1" x14ac:dyDescent="0.2">
      <c r="A16" s="636"/>
      <c r="B16" s="349" t="s">
        <v>62</v>
      </c>
      <c r="C16" s="351" t="s">
        <v>258</v>
      </c>
      <c r="D16" s="325"/>
      <c r="E16" s="325"/>
      <c r="F16" s="325"/>
      <c r="G16" s="325"/>
      <c r="H16" s="325"/>
      <c r="I16" s="325"/>
      <c r="J16" s="325"/>
      <c r="K16" s="325"/>
      <c r="L16" s="325"/>
      <c r="M16" s="325"/>
      <c r="N16" s="325"/>
      <c r="O16" s="325"/>
      <c r="P16" s="325"/>
      <c r="Q16" s="325"/>
      <c r="R16" s="325"/>
      <c r="S16" s="325"/>
      <c r="T16" s="340"/>
      <c r="U16" s="322" t="s">
        <v>173</v>
      </c>
      <c r="V16" s="322" t="s">
        <v>173</v>
      </c>
      <c r="W16" s="317">
        <v>4</v>
      </c>
      <c r="X16" s="317">
        <v>4</v>
      </c>
      <c r="Y16" s="317">
        <v>4</v>
      </c>
      <c r="Z16" s="317">
        <v>4</v>
      </c>
      <c r="AA16" s="317">
        <v>6</v>
      </c>
      <c r="AB16" s="317">
        <v>4</v>
      </c>
      <c r="AC16" s="317">
        <v>6</v>
      </c>
      <c r="AD16" s="317">
        <v>4</v>
      </c>
      <c r="AE16" s="317">
        <v>6</v>
      </c>
      <c r="AF16" s="317">
        <v>4</v>
      </c>
      <c r="AG16" s="324">
        <v>6</v>
      </c>
      <c r="AH16" s="324">
        <v>4</v>
      </c>
      <c r="AI16" s="324">
        <v>6</v>
      </c>
      <c r="AJ16" s="324">
        <v>4</v>
      </c>
      <c r="AK16" s="317">
        <v>6</v>
      </c>
      <c r="AL16" s="319"/>
      <c r="AM16" s="319"/>
      <c r="AN16" s="319"/>
      <c r="AO16" s="319"/>
      <c r="AP16" s="319"/>
      <c r="AQ16" s="319"/>
      <c r="AR16" s="319"/>
      <c r="AS16" s="319"/>
      <c r="AT16" s="318"/>
      <c r="AU16" s="317"/>
    </row>
    <row r="17" spans="1:47" ht="12.75" customHeight="1" x14ac:dyDescent="0.2">
      <c r="A17" s="636"/>
      <c r="B17" s="349" t="s">
        <v>63</v>
      </c>
      <c r="C17" s="351" t="s">
        <v>129</v>
      </c>
      <c r="D17" s="330"/>
      <c r="E17" s="330"/>
      <c r="F17" s="330"/>
      <c r="G17" s="330"/>
      <c r="H17" s="330"/>
      <c r="I17" s="330"/>
      <c r="J17" s="330"/>
      <c r="K17" s="330"/>
      <c r="L17" s="330"/>
      <c r="M17" s="330"/>
      <c r="N17" s="330"/>
      <c r="O17" s="330"/>
      <c r="P17" s="330"/>
      <c r="Q17" s="330"/>
      <c r="R17" s="330"/>
      <c r="S17" s="330"/>
      <c r="T17" s="347"/>
      <c r="U17" s="322" t="s">
        <v>173</v>
      </c>
      <c r="V17" s="322" t="s">
        <v>173</v>
      </c>
      <c r="W17" s="317">
        <v>4</v>
      </c>
      <c r="X17" s="317">
        <v>4</v>
      </c>
      <c r="Y17" s="317">
        <v>4</v>
      </c>
      <c r="Z17" s="317">
        <v>4</v>
      </c>
      <c r="AA17" s="317">
        <v>6</v>
      </c>
      <c r="AB17" s="317">
        <v>4</v>
      </c>
      <c r="AC17" s="317">
        <v>6</v>
      </c>
      <c r="AD17" s="317">
        <v>4</v>
      </c>
      <c r="AE17" s="317">
        <v>6</v>
      </c>
      <c r="AF17" s="317">
        <v>4</v>
      </c>
      <c r="AG17" s="317">
        <v>6</v>
      </c>
      <c r="AH17" s="317">
        <v>4</v>
      </c>
      <c r="AI17" s="317">
        <v>6</v>
      </c>
      <c r="AJ17" s="317">
        <v>4</v>
      </c>
      <c r="AK17" s="317">
        <v>6</v>
      </c>
      <c r="AL17" s="319"/>
      <c r="AM17" s="319"/>
      <c r="AN17" s="319"/>
      <c r="AO17" s="319"/>
      <c r="AP17" s="319"/>
      <c r="AQ17" s="319"/>
      <c r="AR17" s="319"/>
      <c r="AS17" s="319"/>
      <c r="AT17" s="318">
        <v>6</v>
      </c>
      <c r="AU17" s="317"/>
    </row>
    <row r="18" spans="1:47" ht="11.25" customHeight="1" x14ac:dyDescent="0.2">
      <c r="A18" s="636"/>
      <c r="B18" s="349" t="s">
        <v>64</v>
      </c>
      <c r="C18" s="335" t="s">
        <v>130</v>
      </c>
      <c r="D18" s="325">
        <v>2</v>
      </c>
      <c r="E18" s="325">
        <v>2</v>
      </c>
      <c r="F18" s="325">
        <v>2</v>
      </c>
      <c r="G18" s="325">
        <v>2</v>
      </c>
      <c r="H18" s="325">
        <v>2</v>
      </c>
      <c r="I18" s="325">
        <v>2</v>
      </c>
      <c r="J18" s="325">
        <v>2</v>
      </c>
      <c r="K18" s="325">
        <v>2</v>
      </c>
      <c r="L18" s="325">
        <v>2</v>
      </c>
      <c r="M18" s="325">
        <v>2</v>
      </c>
      <c r="N18" s="325">
        <v>2</v>
      </c>
      <c r="O18" s="325">
        <v>2</v>
      </c>
      <c r="P18" s="325">
        <v>2</v>
      </c>
      <c r="Q18" s="325">
        <v>4</v>
      </c>
      <c r="R18" s="325">
        <v>2</v>
      </c>
      <c r="S18" s="325">
        <v>4</v>
      </c>
      <c r="T18" s="340">
        <v>6</v>
      </c>
      <c r="U18" s="322" t="s">
        <v>173</v>
      </c>
      <c r="V18" s="322" t="s">
        <v>173</v>
      </c>
      <c r="W18" s="317"/>
      <c r="X18" s="317"/>
      <c r="Y18" s="317"/>
      <c r="Z18" s="317"/>
      <c r="AA18" s="317"/>
      <c r="AB18" s="317"/>
      <c r="AC18" s="317"/>
      <c r="AD18" s="317"/>
      <c r="AE18" s="317"/>
      <c r="AF18" s="317"/>
      <c r="AG18" s="324"/>
      <c r="AH18" s="324"/>
      <c r="AI18" s="324"/>
      <c r="AJ18" s="324"/>
      <c r="AK18" s="317"/>
      <c r="AL18" s="319"/>
      <c r="AM18" s="319"/>
      <c r="AN18" s="319"/>
      <c r="AO18" s="319"/>
      <c r="AP18" s="319"/>
      <c r="AQ18" s="319"/>
      <c r="AR18" s="319"/>
      <c r="AS18" s="319"/>
      <c r="AT18" s="318"/>
      <c r="AU18" s="317"/>
    </row>
    <row r="19" spans="1:47" ht="21" customHeight="1" x14ac:dyDescent="0.2">
      <c r="A19" s="636"/>
      <c r="B19" s="349" t="s">
        <v>65</v>
      </c>
      <c r="C19" s="350" t="s">
        <v>131</v>
      </c>
      <c r="D19" s="325">
        <v>2</v>
      </c>
      <c r="E19" s="325">
        <v>2</v>
      </c>
      <c r="F19" s="325">
        <v>2</v>
      </c>
      <c r="G19" s="325">
        <v>2</v>
      </c>
      <c r="H19" s="325">
        <v>2</v>
      </c>
      <c r="I19" s="325">
        <v>2</v>
      </c>
      <c r="J19" s="325">
        <v>2</v>
      </c>
      <c r="K19" s="325">
        <v>2</v>
      </c>
      <c r="L19" s="325">
        <v>2</v>
      </c>
      <c r="M19" s="325">
        <v>2</v>
      </c>
      <c r="N19" s="325">
        <v>2</v>
      </c>
      <c r="O19" s="325">
        <v>2</v>
      </c>
      <c r="P19" s="325">
        <v>2</v>
      </c>
      <c r="Q19" s="325">
        <v>4</v>
      </c>
      <c r="R19" s="325">
        <v>2</v>
      </c>
      <c r="S19" s="325">
        <v>4</v>
      </c>
      <c r="T19" s="347">
        <v>6</v>
      </c>
      <c r="U19" s="322" t="s">
        <v>173</v>
      </c>
      <c r="V19" s="322" t="s">
        <v>173</v>
      </c>
      <c r="W19" s="341"/>
      <c r="X19" s="341"/>
      <c r="Y19" s="341"/>
      <c r="Z19" s="341"/>
      <c r="AA19" s="341"/>
      <c r="AB19" s="341"/>
      <c r="AC19" s="341"/>
      <c r="AD19" s="341"/>
      <c r="AE19" s="341"/>
      <c r="AF19" s="341"/>
      <c r="AG19" s="341"/>
      <c r="AH19" s="341"/>
      <c r="AI19" s="341"/>
      <c r="AJ19" s="341"/>
      <c r="AK19" s="341"/>
      <c r="AL19" s="331"/>
      <c r="AM19" s="331"/>
      <c r="AN19" s="331"/>
      <c r="AO19" s="331"/>
      <c r="AP19" s="319"/>
      <c r="AQ19" s="319"/>
      <c r="AR19" s="319"/>
      <c r="AS19" s="319"/>
      <c r="AT19" s="318"/>
      <c r="AU19" s="317"/>
    </row>
    <row r="20" spans="1:47" ht="13.5" customHeight="1" x14ac:dyDescent="0.2">
      <c r="A20" s="636"/>
      <c r="B20" s="349" t="s">
        <v>66</v>
      </c>
      <c r="C20" s="348" t="s">
        <v>141</v>
      </c>
      <c r="D20" s="330">
        <v>2</v>
      </c>
      <c r="E20" s="330">
        <v>2</v>
      </c>
      <c r="F20" s="330">
        <v>2</v>
      </c>
      <c r="G20" s="330">
        <v>2</v>
      </c>
      <c r="H20" s="330">
        <v>2</v>
      </c>
      <c r="I20" s="330">
        <v>2</v>
      </c>
      <c r="J20" s="330">
        <v>2</v>
      </c>
      <c r="K20" s="330">
        <v>2</v>
      </c>
      <c r="L20" s="330">
        <v>2</v>
      </c>
      <c r="M20" s="330">
        <v>2</v>
      </c>
      <c r="N20" s="330">
        <v>2</v>
      </c>
      <c r="O20" s="330">
        <v>2</v>
      </c>
      <c r="P20" s="330">
        <v>2</v>
      </c>
      <c r="Q20" s="330">
        <v>2</v>
      </c>
      <c r="R20" s="330">
        <v>4</v>
      </c>
      <c r="S20" s="330">
        <v>4</v>
      </c>
      <c r="T20" s="347">
        <v>6</v>
      </c>
      <c r="U20" s="322"/>
      <c r="V20" s="322"/>
      <c r="W20" s="341"/>
      <c r="X20" s="341"/>
      <c r="Y20" s="341"/>
      <c r="Z20" s="341"/>
      <c r="AA20" s="341"/>
      <c r="AB20" s="341"/>
      <c r="AC20" s="341"/>
      <c r="AD20" s="341"/>
      <c r="AE20" s="341"/>
      <c r="AF20" s="341"/>
      <c r="AG20" s="341"/>
      <c r="AH20" s="341"/>
      <c r="AI20" s="341"/>
      <c r="AJ20" s="341"/>
      <c r="AK20" s="341"/>
      <c r="AL20" s="331"/>
      <c r="AM20" s="331"/>
      <c r="AN20" s="331"/>
      <c r="AO20" s="331"/>
      <c r="AP20" s="319"/>
      <c r="AQ20" s="319"/>
      <c r="AR20" s="319"/>
      <c r="AS20" s="319"/>
      <c r="AT20" s="318"/>
      <c r="AU20" s="317"/>
    </row>
    <row r="21" spans="1:47" ht="15" customHeight="1" x14ac:dyDescent="0.2">
      <c r="A21" s="636"/>
      <c r="B21" s="346" t="s">
        <v>70</v>
      </c>
      <c r="C21" s="346" t="s">
        <v>71</v>
      </c>
      <c r="D21" s="344">
        <f t="shared" ref="D21:T21" si="4">D22+D27</f>
        <v>11</v>
      </c>
      <c r="E21" s="344">
        <f t="shared" si="4"/>
        <v>11</v>
      </c>
      <c r="F21" s="344">
        <f t="shared" si="4"/>
        <v>11</v>
      </c>
      <c r="G21" s="344">
        <f t="shared" si="4"/>
        <v>11</v>
      </c>
      <c r="H21" s="344">
        <f t="shared" si="4"/>
        <v>11</v>
      </c>
      <c r="I21" s="344">
        <f t="shared" si="4"/>
        <v>11</v>
      </c>
      <c r="J21" s="344">
        <f t="shared" si="4"/>
        <v>11</v>
      </c>
      <c r="K21" s="344">
        <f t="shared" si="4"/>
        <v>11</v>
      </c>
      <c r="L21" s="344">
        <f t="shared" si="4"/>
        <v>11</v>
      </c>
      <c r="M21" s="344">
        <f t="shared" si="4"/>
        <v>11</v>
      </c>
      <c r="N21" s="344">
        <f t="shared" si="4"/>
        <v>11</v>
      </c>
      <c r="O21" s="344">
        <f t="shared" si="4"/>
        <v>11</v>
      </c>
      <c r="P21" s="344">
        <f t="shared" si="4"/>
        <v>7</v>
      </c>
      <c r="Q21" s="344">
        <f t="shared" si="4"/>
        <v>4</v>
      </c>
      <c r="R21" s="344">
        <f t="shared" si="4"/>
        <v>9</v>
      </c>
      <c r="S21" s="344">
        <f t="shared" si="4"/>
        <v>6</v>
      </c>
      <c r="T21" s="344">
        <f t="shared" si="4"/>
        <v>6</v>
      </c>
      <c r="U21" s="345">
        <v>0</v>
      </c>
      <c r="V21" s="345">
        <v>0</v>
      </c>
      <c r="W21" s="344">
        <f t="shared" ref="W21:AS21" si="5">W22+W27</f>
        <v>18</v>
      </c>
      <c r="X21" s="344">
        <f t="shared" si="5"/>
        <v>18</v>
      </c>
      <c r="Y21" s="344">
        <f t="shared" si="5"/>
        <v>18</v>
      </c>
      <c r="Z21" s="344">
        <f t="shared" si="5"/>
        <v>18</v>
      </c>
      <c r="AA21" s="344">
        <f t="shared" si="5"/>
        <v>14</v>
      </c>
      <c r="AB21" s="344">
        <f t="shared" si="5"/>
        <v>18</v>
      </c>
      <c r="AC21" s="344">
        <f t="shared" si="5"/>
        <v>14</v>
      </c>
      <c r="AD21" s="344">
        <f t="shared" si="5"/>
        <v>18</v>
      </c>
      <c r="AE21" s="344">
        <f t="shared" si="5"/>
        <v>14</v>
      </c>
      <c r="AF21" s="344">
        <f t="shared" si="5"/>
        <v>18</v>
      </c>
      <c r="AG21" s="344">
        <f t="shared" si="5"/>
        <v>18</v>
      </c>
      <c r="AH21" s="344">
        <f t="shared" si="5"/>
        <v>22</v>
      </c>
      <c r="AI21" s="344">
        <f t="shared" si="5"/>
        <v>16</v>
      </c>
      <c r="AJ21" s="344">
        <f t="shared" si="5"/>
        <v>22</v>
      </c>
      <c r="AK21" s="344">
        <f t="shared" si="5"/>
        <v>16</v>
      </c>
      <c r="AL21" s="338">
        <f t="shared" si="5"/>
        <v>36</v>
      </c>
      <c r="AM21" s="338">
        <f t="shared" si="5"/>
        <v>36</v>
      </c>
      <c r="AN21" s="338">
        <f t="shared" si="5"/>
        <v>36</v>
      </c>
      <c r="AO21" s="338">
        <f t="shared" si="5"/>
        <v>36</v>
      </c>
      <c r="AP21" s="338">
        <f t="shared" si="5"/>
        <v>36</v>
      </c>
      <c r="AQ21" s="338">
        <f t="shared" si="5"/>
        <v>36</v>
      </c>
      <c r="AR21" s="338">
        <f t="shared" si="5"/>
        <v>36</v>
      </c>
      <c r="AS21" s="338">
        <f t="shared" si="5"/>
        <v>36</v>
      </c>
      <c r="AT21" s="338">
        <f>AT22+AT23+AT24+AT25+AT26+AT27+AT28+AT29+AT30</f>
        <v>30</v>
      </c>
      <c r="AU21" s="325"/>
    </row>
    <row r="22" spans="1:47" ht="27" customHeight="1" x14ac:dyDescent="0.2">
      <c r="A22" s="636"/>
      <c r="B22" s="343" t="s">
        <v>72</v>
      </c>
      <c r="C22" s="343" t="s">
        <v>257</v>
      </c>
      <c r="D22" s="330">
        <f t="shared" ref="D22:T22" si="6">D23+D24+D25+D26</f>
        <v>11</v>
      </c>
      <c r="E22" s="330">
        <f t="shared" si="6"/>
        <v>11</v>
      </c>
      <c r="F22" s="330">
        <f t="shared" si="6"/>
        <v>11</v>
      </c>
      <c r="G22" s="330">
        <f t="shared" si="6"/>
        <v>11</v>
      </c>
      <c r="H22" s="330">
        <f t="shared" si="6"/>
        <v>6</v>
      </c>
      <c r="I22" s="330">
        <f t="shared" si="6"/>
        <v>6</v>
      </c>
      <c r="J22" s="330">
        <f t="shared" si="6"/>
        <v>6</v>
      </c>
      <c r="K22" s="330">
        <f t="shared" si="6"/>
        <v>6</v>
      </c>
      <c r="L22" s="330">
        <f t="shared" si="6"/>
        <v>6</v>
      </c>
      <c r="M22" s="330">
        <f t="shared" si="6"/>
        <v>6</v>
      </c>
      <c r="N22" s="330">
        <f t="shared" si="6"/>
        <v>6</v>
      </c>
      <c r="O22" s="330">
        <f t="shared" si="6"/>
        <v>6</v>
      </c>
      <c r="P22" s="330">
        <f t="shared" si="6"/>
        <v>0</v>
      </c>
      <c r="Q22" s="330">
        <f t="shared" si="6"/>
        <v>0</v>
      </c>
      <c r="R22" s="330">
        <f t="shared" si="6"/>
        <v>0</v>
      </c>
      <c r="S22" s="330">
        <f t="shared" si="6"/>
        <v>0</v>
      </c>
      <c r="T22" s="330">
        <f t="shared" si="6"/>
        <v>6</v>
      </c>
      <c r="U22" s="339">
        <v>0</v>
      </c>
      <c r="V22" s="339">
        <v>0</v>
      </c>
      <c r="W22" s="328">
        <f t="shared" ref="W22:AS22" si="7">W23+W24+W25+W26</f>
        <v>6</v>
      </c>
      <c r="X22" s="328">
        <f t="shared" si="7"/>
        <v>6</v>
      </c>
      <c r="Y22" s="328">
        <f t="shared" si="7"/>
        <v>6</v>
      </c>
      <c r="Z22" s="328">
        <f t="shared" si="7"/>
        <v>6</v>
      </c>
      <c r="AA22" s="328">
        <f t="shared" si="7"/>
        <v>6</v>
      </c>
      <c r="AB22" s="328">
        <f t="shared" si="7"/>
        <v>6</v>
      </c>
      <c r="AC22" s="328">
        <f t="shared" si="7"/>
        <v>6</v>
      </c>
      <c r="AD22" s="328">
        <f t="shared" si="7"/>
        <v>6</v>
      </c>
      <c r="AE22" s="328">
        <f t="shared" si="7"/>
        <v>6</v>
      </c>
      <c r="AF22" s="328">
        <f t="shared" si="7"/>
        <v>6</v>
      </c>
      <c r="AG22" s="328">
        <f t="shared" si="7"/>
        <v>6</v>
      </c>
      <c r="AH22" s="328">
        <f t="shared" si="7"/>
        <v>8</v>
      </c>
      <c r="AI22" s="328">
        <f t="shared" si="7"/>
        <v>8</v>
      </c>
      <c r="AJ22" s="328">
        <f t="shared" si="7"/>
        <v>8</v>
      </c>
      <c r="AK22" s="328">
        <f t="shared" si="7"/>
        <v>6</v>
      </c>
      <c r="AL22" s="331">
        <f t="shared" si="7"/>
        <v>36</v>
      </c>
      <c r="AM22" s="331">
        <f t="shared" si="7"/>
        <v>36</v>
      </c>
      <c r="AN22" s="331">
        <f t="shared" si="7"/>
        <v>36</v>
      </c>
      <c r="AO22" s="331">
        <f t="shared" si="7"/>
        <v>36</v>
      </c>
      <c r="AP22" s="331">
        <f t="shared" si="7"/>
        <v>36</v>
      </c>
      <c r="AQ22" s="331">
        <f t="shared" si="7"/>
        <v>36</v>
      </c>
      <c r="AR22" s="331">
        <f t="shared" si="7"/>
        <v>0</v>
      </c>
      <c r="AS22" s="331">
        <f t="shared" si="7"/>
        <v>0</v>
      </c>
      <c r="AT22" s="331">
        <v>12</v>
      </c>
      <c r="AU22" s="321"/>
    </row>
    <row r="23" spans="1:47" ht="21.75" customHeight="1" x14ac:dyDescent="0.2">
      <c r="A23" s="636"/>
      <c r="B23" s="341" t="s">
        <v>74</v>
      </c>
      <c r="C23" s="334" t="s">
        <v>144</v>
      </c>
      <c r="D23" s="330"/>
      <c r="E23" s="330"/>
      <c r="F23" s="330"/>
      <c r="G23" s="342"/>
      <c r="H23" s="342"/>
      <c r="I23" s="342"/>
      <c r="J23" s="342"/>
      <c r="K23" s="341"/>
      <c r="L23" s="341"/>
      <c r="M23" s="341"/>
      <c r="N23" s="341"/>
      <c r="O23" s="341"/>
      <c r="P23" s="341"/>
      <c r="Q23" s="328"/>
      <c r="R23" s="341"/>
      <c r="S23" s="341"/>
      <c r="T23" s="340"/>
      <c r="U23" s="339" t="s">
        <v>173</v>
      </c>
      <c r="V23" s="339" t="s">
        <v>173</v>
      </c>
      <c r="W23" s="328">
        <v>6</v>
      </c>
      <c r="X23" s="328">
        <v>6</v>
      </c>
      <c r="Y23" s="328">
        <v>6</v>
      </c>
      <c r="Z23" s="328">
        <v>6</v>
      </c>
      <c r="AA23" s="328">
        <v>6</v>
      </c>
      <c r="AB23" s="328">
        <v>6</v>
      </c>
      <c r="AC23" s="328">
        <v>6</v>
      </c>
      <c r="AD23" s="328">
        <v>6</v>
      </c>
      <c r="AE23" s="328">
        <v>6</v>
      </c>
      <c r="AF23" s="328">
        <v>6</v>
      </c>
      <c r="AG23" s="328">
        <v>6</v>
      </c>
      <c r="AH23" s="328">
        <v>8</v>
      </c>
      <c r="AI23" s="328">
        <v>8</v>
      </c>
      <c r="AJ23" s="328">
        <v>8</v>
      </c>
      <c r="AK23" s="328">
        <v>6</v>
      </c>
      <c r="AL23" s="331">
        <v>0</v>
      </c>
      <c r="AM23" s="331">
        <v>0</v>
      </c>
      <c r="AN23" s="331">
        <v>0</v>
      </c>
      <c r="AO23" s="331">
        <v>0</v>
      </c>
      <c r="AP23" s="338"/>
      <c r="AQ23" s="338"/>
      <c r="AR23" s="338"/>
      <c r="AS23" s="338"/>
      <c r="AT23" s="337"/>
      <c r="AU23" s="317"/>
    </row>
    <row r="24" spans="1:47" ht="27.75" customHeight="1" x14ac:dyDescent="0.2">
      <c r="A24" s="636"/>
      <c r="B24" s="335" t="s">
        <v>142</v>
      </c>
      <c r="C24" s="334" t="s">
        <v>154</v>
      </c>
      <c r="D24" s="330">
        <v>11</v>
      </c>
      <c r="E24" s="330">
        <v>11</v>
      </c>
      <c r="F24" s="330">
        <v>11</v>
      </c>
      <c r="G24" s="330">
        <v>11</v>
      </c>
      <c r="H24" s="330">
        <v>6</v>
      </c>
      <c r="I24" s="330">
        <v>6</v>
      </c>
      <c r="J24" s="330">
        <v>6</v>
      </c>
      <c r="K24" s="330">
        <v>6</v>
      </c>
      <c r="L24" s="330">
        <v>6</v>
      </c>
      <c r="M24" s="330">
        <v>6</v>
      </c>
      <c r="N24" s="330">
        <v>6</v>
      </c>
      <c r="O24" s="330">
        <v>6</v>
      </c>
      <c r="P24" s="330">
        <v>0</v>
      </c>
      <c r="Q24" s="330">
        <v>0</v>
      </c>
      <c r="R24" s="330">
        <v>0</v>
      </c>
      <c r="S24" s="330">
        <v>0</v>
      </c>
      <c r="T24" s="336">
        <v>6</v>
      </c>
      <c r="U24" s="322"/>
      <c r="V24" s="322"/>
      <c r="W24" s="321"/>
      <c r="X24" s="321"/>
      <c r="Y24" s="321"/>
      <c r="Z24" s="321"/>
      <c r="AA24" s="321"/>
      <c r="AB24" s="321"/>
      <c r="AC24" s="321"/>
      <c r="AD24" s="321"/>
      <c r="AE24" s="321"/>
      <c r="AF24" s="321"/>
      <c r="AG24" s="321"/>
      <c r="AH24" s="321"/>
      <c r="AI24" s="321"/>
      <c r="AJ24" s="321"/>
      <c r="AK24" s="321"/>
      <c r="AL24" s="320"/>
      <c r="AM24" s="320"/>
      <c r="AN24" s="320"/>
      <c r="AO24" s="320"/>
      <c r="AP24" s="319"/>
      <c r="AQ24" s="319"/>
      <c r="AR24" s="319"/>
      <c r="AS24" s="319"/>
      <c r="AT24" s="318"/>
      <c r="AU24" s="317"/>
    </row>
    <row r="25" spans="1:47" ht="13.5" customHeight="1" x14ac:dyDescent="0.2">
      <c r="A25" s="636"/>
      <c r="B25" s="335" t="s">
        <v>75</v>
      </c>
      <c r="C25" s="334" t="s">
        <v>3</v>
      </c>
      <c r="D25" s="325"/>
      <c r="E25" s="325"/>
      <c r="F25" s="325"/>
      <c r="G25" s="324"/>
      <c r="H25" s="324"/>
      <c r="I25" s="324"/>
      <c r="J25" s="324"/>
      <c r="K25" s="317"/>
      <c r="L25" s="317"/>
      <c r="M25" s="317"/>
      <c r="N25" s="317"/>
      <c r="O25" s="317"/>
      <c r="P25" s="317"/>
      <c r="Q25" s="321"/>
      <c r="R25" s="317"/>
      <c r="S25" s="317"/>
      <c r="T25" s="323"/>
      <c r="U25" s="322"/>
      <c r="V25" s="322"/>
      <c r="W25" s="321"/>
      <c r="X25" s="321"/>
      <c r="Y25" s="321"/>
      <c r="Z25" s="321"/>
      <c r="AA25" s="321"/>
      <c r="AB25" s="321"/>
      <c r="AC25" s="321"/>
      <c r="AD25" s="321"/>
      <c r="AE25" s="321"/>
      <c r="AF25" s="321"/>
      <c r="AG25" s="321"/>
      <c r="AH25" s="321"/>
      <c r="AI25" s="321"/>
      <c r="AJ25" s="321"/>
      <c r="AK25" s="321"/>
      <c r="AL25" s="320">
        <v>36</v>
      </c>
      <c r="AM25" s="320">
        <v>36</v>
      </c>
      <c r="AN25" s="320">
        <v>36</v>
      </c>
      <c r="AO25" s="320">
        <v>36</v>
      </c>
      <c r="AP25" s="319"/>
      <c r="AQ25" s="319"/>
      <c r="AR25" s="319"/>
      <c r="AS25" s="319"/>
      <c r="AT25" s="318"/>
      <c r="AU25" s="317"/>
    </row>
    <row r="26" spans="1:47" ht="13.5" customHeight="1" x14ac:dyDescent="0.2">
      <c r="A26" s="636"/>
      <c r="B26" s="333" t="s">
        <v>76</v>
      </c>
      <c r="C26" s="326" t="s">
        <v>4</v>
      </c>
      <c r="D26" s="325"/>
      <c r="E26" s="325"/>
      <c r="F26" s="325"/>
      <c r="G26" s="324"/>
      <c r="H26" s="324"/>
      <c r="I26" s="324"/>
      <c r="J26" s="324"/>
      <c r="K26" s="317"/>
      <c r="L26" s="317"/>
      <c r="M26" s="317"/>
      <c r="N26" s="317"/>
      <c r="O26" s="317"/>
      <c r="P26" s="317"/>
      <c r="Q26" s="321"/>
      <c r="R26" s="317"/>
      <c r="S26" s="317"/>
      <c r="T26" s="323"/>
      <c r="U26" s="322"/>
      <c r="V26" s="322"/>
      <c r="W26" s="321"/>
      <c r="X26" s="321"/>
      <c r="Y26" s="321"/>
      <c r="Z26" s="321"/>
      <c r="AA26" s="321"/>
      <c r="AB26" s="321"/>
      <c r="AC26" s="321"/>
      <c r="AD26" s="321"/>
      <c r="AE26" s="321"/>
      <c r="AF26" s="321"/>
      <c r="AG26" s="321"/>
      <c r="AH26" s="321"/>
      <c r="AI26" s="321"/>
      <c r="AJ26" s="321"/>
      <c r="AK26" s="321"/>
      <c r="AL26" s="320"/>
      <c r="AM26" s="320"/>
      <c r="AN26" s="320"/>
      <c r="AO26" s="320"/>
      <c r="AP26" s="319">
        <v>36</v>
      </c>
      <c r="AQ26" s="319">
        <v>36</v>
      </c>
      <c r="AR26" s="319"/>
      <c r="AS26" s="319"/>
      <c r="AT26" s="318"/>
      <c r="AU26" s="317"/>
    </row>
    <row r="27" spans="1:47" ht="36" customHeight="1" x14ac:dyDescent="0.2">
      <c r="A27" s="636"/>
      <c r="B27" s="333" t="s">
        <v>77</v>
      </c>
      <c r="C27" s="326" t="s">
        <v>256</v>
      </c>
      <c r="D27" s="330">
        <f t="shared" ref="D27:T27" si="8">D28+D29+D30</f>
        <v>0</v>
      </c>
      <c r="E27" s="330">
        <f t="shared" si="8"/>
        <v>0</v>
      </c>
      <c r="F27" s="330">
        <f t="shared" si="8"/>
        <v>0</v>
      </c>
      <c r="G27" s="330">
        <f t="shared" si="8"/>
        <v>0</v>
      </c>
      <c r="H27" s="330">
        <f t="shared" si="8"/>
        <v>5</v>
      </c>
      <c r="I27" s="330">
        <f t="shared" si="8"/>
        <v>5</v>
      </c>
      <c r="J27" s="330">
        <f t="shared" si="8"/>
        <v>5</v>
      </c>
      <c r="K27" s="330">
        <f t="shared" si="8"/>
        <v>5</v>
      </c>
      <c r="L27" s="330">
        <f t="shared" si="8"/>
        <v>5</v>
      </c>
      <c r="M27" s="330">
        <f t="shared" si="8"/>
        <v>5</v>
      </c>
      <c r="N27" s="330">
        <f t="shared" si="8"/>
        <v>5</v>
      </c>
      <c r="O27" s="330">
        <f t="shared" si="8"/>
        <v>5</v>
      </c>
      <c r="P27" s="330">
        <f t="shared" si="8"/>
        <v>7</v>
      </c>
      <c r="Q27" s="330">
        <f t="shared" si="8"/>
        <v>4</v>
      </c>
      <c r="R27" s="330">
        <f t="shared" si="8"/>
        <v>9</v>
      </c>
      <c r="S27" s="330">
        <f t="shared" si="8"/>
        <v>6</v>
      </c>
      <c r="T27" s="332">
        <f t="shared" si="8"/>
        <v>0</v>
      </c>
      <c r="U27" s="322"/>
      <c r="V27" s="322"/>
      <c r="W27" s="328">
        <f t="shared" ref="W27:AK27" si="9">W28+W29+W30</f>
        <v>12</v>
      </c>
      <c r="X27" s="328">
        <f t="shared" si="9"/>
        <v>12</v>
      </c>
      <c r="Y27" s="328">
        <f t="shared" si="9"/>
        <v>12</v>
      </c>
      <c r="Z27" s="328">
        <f t="shared" si="9"/>
        <v>12</v>
      </c>
      <c r="AA27" s="328">
        <f t="shared" si="9"/>
        <v>8</v>
      </c>
      <c r="AB27" s="328">
        <f t="shared" si="9"/>
        <v>12</v>
      </c>
      <c r="AC27" s="328">
        <f t="shared" si="9"/>
        <v>8</v>
      </c>
      <c r="AD27" s="328">
        <f t="shared" si="9"/>
        <v>12</v>
      </c>
      <c r="AE27" s="328">
        <f t="shared" si="9"/>
        <v>8</v>
      </c>
      <c r="AF27" s="328">
        <f t="shared" si="9"/>
        <v>12</v>
      </c>
      <c r="AG27" s="328">
        <f t="shared" si="9"/>
        <v>12</v>
      </c>
      <c r="AH27" s="328">
        <f t="shared" si="9"/>
        <v>14</v>
      </c>
      <c r="AI27" s="328">
        <f t="shared" si="9"/>
        <v>8</v>
      </c>
      <c r="AJ27" s="328">
        <f t="shared" si="9"/>
        <v>14</v>
      </c>
      <c r="AK27" s="328">
        <f t="shared" si="9"/>
        <v>10</v>
      </c>
      <c r="AL27" s="331"/>
      <c r="AM27" s="331"/>
      <c r="AN27" s="331"/>
      <c r="AO27" s="331"/>
      <c r="AP27" s="331"/>
      <c r="AQ27" s="331"/>
      <c r="AR27" s="331">
        <f>AR28+AR29+AR30</f>
        <v>36</v>
      </c>
      <c r="AS27" s="331">
        <f>AS28+AS29+AS30</f>
        <v>36</v>
      </c>
      <c r="AT27" s="329">
        <v>18</v>
      </c>
      <c r="AU27" s="317"/>
    </row>
    <row r="28" spans="1:47" ht="45.75" customHeight="1" x14ac:dyDescent="0.2">
      <c r="A28" s="636"/>
      <c r="B28" s="289" t="s">
        <v>255</v>
      </c>
      <c r="C28" s="326" t="s">
        <v>254</v>
      </c>
      <c r="D28" s="330">
        <v>0</v>
      </c>
      <c r="E28" s="330">
        <v>0</v>
      </c>
      <c r="F28" s="330">
        <v>0</v>
      </c>
      <c r="G28" s="330">
        <v>0</v>
      </c>
      <c r="H28" s="330">
        <v>5</v>
      </c>
      <c r="I28" s="330">
        <v>5</v>
      </c>
      <c r="J28" s="330">
        <v>5</v>
      </c>
      <c r="K28" s="330">
        <v>5</v>
      </c>
      <c r="L28" s="330">
        <v>5</v>
      </c>
      <c r="M28" s="330">
        <v>5</v>
      </c>
      <c r="N28" s="330">
        <v>5</v>
      </c>
      <c r="O28" s="330">
        <v>5</v>
      </c>
      <c r="P28" s="330">
        <v>7</v>
      </c>
      <c r="Q28" s="330">
        <v>4</v>
      </c>
      <c r="R28" s="330">
        <v>9</v>
      </c>
      <c r="S28" s="330">
        <v>6</v>
      </c>
      <c r="T28" s="329">
        <v>0</v>
      </c>
      <c r="U28" s="322"/>
      <c r="V28" s="322"/>
      <c r="W28" s="328">
        <v>12</v>
      </c>
      <c r="X28" s="328">
        <v>12</v>
      </c>
      <c r="Y28" s="328">
        <v>12</v>
      </c>
      <c r="Z28" s="328">
        <v>12</v>
      </c>
      <c r="AA28" s="328">
        <v>8</v>
      </c>
      <c r="AB28" s="328">
        <v>12</v>
      </c>
      <c r="AC28" s="328">
        <v>8</v>
      </c>
      <c r="AD28" s="328">
        <v>12</v>
      </c>
      <c r="AE28" s="328">
        <v>8</v>
      </c>
      <c r="AF28" s="328">
        <v>12</v>
      </c>
      <c r="AG28" s="328">
        <v>12</v>
      </c>
      <c r="AH28" s="328">
        <v>14</v>
      </c>
      <c r="AI28" s="328">
        <v>8</v>
      </c>
      <c r="AJ28" s="328">
        <v>14</v>
      </c>
      <c r="AK28" s="328">
        <v>10</v>
      </c>
      <c r="AL28" s="320"/>
      <c r="AM28" s="320"/>
      <c r="AN28" s="320"/>
      <c r="AO28" s="320"/>
      <c r="AP28" s="319"/>
      <c r="AQ28" s="319"/>
      <c r="AR28" s="319"/>
      <c r="AS28" s="319"/>
      <c r="AT28" s="327"/>
      <c r="AU28" s="317"/>
    </row>
    <row r="29" spans="1:47" ht="12.75" customHeight="1" x14ac:dyDescent="0.2">
      <c r="A29" s="636"/>
      <c r="B29" s="289" t="s">
        <v>80</v>
      </c>
      <c r="C29" s="326" t="s">
        <v>3</v>
      </c>
      <c r="D29" s="325"/>
      <c r="E29" s="325"/>
      <c r="F29" s="325"/>
      <c r="G29" s="324"/>
      <c r="H29" s="324"/>
      <c r="I29" s="324"/>
      <c r="J29" s="324"/>
      <c r="K29" s="317"/>
      <c r="L29" s="317"/>
      <c r="M29" s="317"/>
      <c r="N29" s="317"/>
      <c r="O29" s="317"/>
      <c r="P29" s="317"/>
      <c r="Q29" s="321"/>
      <c r="R29" s="317"/>
      <c r="S29" s="317"/>
      <c r="T29" s="323"/>
      <c r="U29" s="322"/>
      <c r="V29" s="322"/>
      <c r="W29" s="321"/>
      <c r="X29" s="321"/>
      <c r="Y29" s="321"/>
      <c r="Z29" s="321"/>
      <c r="AA29" s="321"/>
      <c r="AB29" s="321"/>
      <c r="AC29" s="321"/>
      <c r="AD29" s="321"/>
      <c r="AE29" s="321"/>
      <c r="AF29" s="321"/>
      <c r="AG29" s="321"/>
      <c r="AH29" s="321"/>
      <c r="AI29" s="321"/>
      <c r="AJ29" s="321"/>
      <c r="AK29" s="321"/>
      <c r="AL29" s="320"/>
      <c r="AM29" s="320"/>
      <c r="AN29" s="320"/>
      <c r="AO29" s="320"/>
      <c r="AP29" s="319"/>
      <c r="AQ29" s="319"/>
      <c r="AR29" s="319">
        <v>36</v>
      </c>
      <c r="AS29" s="319"/>
      <c r="AT29" s="318"/>
      <c r="AU29" s="317"/>
    </row>
    <row r="30" spans="1:47" ht="12" customHeight="1" x14ac:dyDescent="0.2">
      <c r="A30" s="636"/>
      <c r="B30" s="289" t="s">
        <v>81</v>
      </c>
      <c r="C30" s="326" t="s">
        <v>4</v>
      </c>
      <c r="D30" s="325"/>
      <c r="E30" s="325"/>
      <c r="F30" s="325"/>
      <c r="G30" s="324"/>
      <c r="H30" s="324"/>
      <c r="I30" s="324"/>
      <c r="J30" s="324"/>
      <c r="K30" s="317"/>
      <c r="L30" s="317"/>
      <c r="M30" s="317"/>
      <c r="N30" s="317"/>
      <c r="O30" s="317"/>
      <c r="P30" s="317"/>
      <c r="Q30" s="321"/>
      <c r="R30" s="317"/>
      <c r="S30" s="317"/>
      <c r="T30" s="323"/>
      <c r="U30" s="322"/>
      <c r="V30" s="322"/>
      <c r="W30" s="321"/>
      <c r="X30" s="321"/>
      <c r="Y30" s="321"/>
      <c r="Z30" s="321"/>
      <c r="AA30" s="321"/>
      <c r="AB30" s="321"/>
      <c r="AC30" s="321"/>
      <c r="AD30" s="321"/>
      <c r="AE30" s="321"/>
      <c r="AF30" s="321"/>
      <c r="AG30" s="321"/>
      <c r="AH30" s="321"/>
      <c r="AI30" s="321"/>
      <c r="AJ30" s="321"/>
      <c r="AK30" s="321"/>
      <c r="AL30" s="320"/>
      <c r="AM30" s="320"/>
      <c r="AN30" s="320"/>
      <c r="AO30" s="320"/>
      <c r="AP30" s="319"/>
      <c r="AQ30" s="319"/>
      <c r="AR30" s="319"/>
      <c r="AS30" s="319">
        <v>36</v>
      </c>
      <c r="AT30" s="318"/>
      <c r="AU30" s="317"/>
    </row>
    <row r="31" spans="1:47" ht="14.25" customHeight="1" x14ac:dyDescent="0.2">
      <c r="A31" s="636"/>
      <c r="B31" s="637" t="s">
        <v>253</v>
      </c>
      <c r="C31" s="638"/>
      <c r="D31" s="630">
        <f t="shared" ref="D31:T31" si="10">D6+D11+D21</f>
        <v>36</v>
      </c>
      <c r="E31" s="630">
        <f t="shared" si="10"/>
        <v>36</v>
      </c>
      <c r="F31" s="630">
        <f t="shared" si="10"/>
        <v>36</v>
      </c>
      <c r="G31" s="630">
        <f t="shared" si="10"/>
        <v>36</v>
      </c>
      <c r="H31" s="630">
        <f t="shared" si="10"/>
        <v>36</v>
      </c>
      <c r="I31" s="630">
        <f t="shared" si="10"/>
        <v>36</v>
      </c>
      <c r="J31" s="630">
        <f t="shared" si="10"/>
        <v>36</v>
      </c>
      <c r="K31" s="630">
        <f t="shared" si="10"/>
        <v>36</v>
      </c>
      <c r="L31" s="630">
        <f t="shared" si="10"/>
        <v>36</v>
      </c>
      <c r="M31" s="630">
        <f t="shared" si="10"/>
        <v>36</v>
      </c>
      <c r="N31" s="630">
        <f t="shared" si="10"/>
        <v>36</v>
      </c>
      <c r="O31" s="630">
        <f t="shared" si="10"/>
        <v>36</v>
      </c>
      <c r="P31" s="630">
        <f t="shared" si="10"/>
        <v>36</v>
      </c>
      <c r="Q31" s="630">
        <f t="shared" si="10"/>
        <v>36</v>
      </c>
      <c r="R31" s="630">
        <f t="shared" si="10"/>
        <v>36</v>
      </c>
      <c r="S31" s="630">
        <f t="shared" si="10"/>
        <v>36</v>
      </c>
      <c r="T31" s="630">
        <f t="shared" si="10"/>
        <v>36</v>
      </c>
      <c r="U31" s="641">
        <v>0</v>
      </c>
      <c r="V31" s="641">
        <v>0</v>
      </c>
      <c r="W31" s="630">
        <f t="shared" ref="W31:AT31" si="11">W6+W11+W21</f>
        <v>36</v>
      </c>
      <c r="X31" s="630">
        <f t="shared" si="11"/>
        <v>36</v>
      </c>
      <c r="Y31" s="630">
        <f t="shared" si="11"/>
        <v>36</v>
      </c>
      <c r="Z31" s="630">
        <f t="shared" si="11"/>
        <v>36</v>
      </c>
      <c r="AA31" s="630">
        <f t="shared" si="11"/>
        <v>36</v>
      </c>
      <c r="AB31" s="630">
        <f t="shared" si="11"/>
        <v>36</v>
      </c>
      <c r="AC31" s="630">
        <f t="shared" si="11"/>
        <v>36</v>
      </c>
      <c r="AD31" s="630">
        <f t="shared" si="11"/>
        <v>36</v>
      </c>
      <c r="AE31" s="630">
        <f t="shared" si="11"/>
        <v>36</v>
      </c>
      <c r="AF31" s="630">
        <f t="shared" si="11"/>
        <v>36</v>
      </c>
      <c r="AG31" s="630">
        <f t="shared" si="11"/>
        <v>36</v>
      </c>
      <c r="AH31" s="630">
        <f t="shared" si="11"/>
        <v>36</v>
      </c>
      <c r="AI31" s="630">
        <f t="shared" si="11"/>
        <v>36</v>
      </c>
      <c r="AJ31" s="630">
        <f t="shared" si="11"/>
        <v>36</v>
      </c>
      <c r="AK31" s="630">
        <f t="shared" si="11"/>
        <v>36</v>
      </c>
      <c r="AL31" s="630">
        <f t="shared" si="11"/>
        <v>36</v>
      </c>
      <c r="AM31" s="630">
        <f t="shared" si="11"/>
        <v>36</v>
      </c>
      <c r="AN31" s="630">
        <f t="shared" si="11"/>
        <v>36</v>
      </c>
      <c r="AO31" s="630">
        <f t="shared" si="11"/>
        <v>36</v>
      </c>
      <c r="AP31" s="630">
        <f t="shared" si="11"/>
        <v>36</v>
      </c>
      <c r="AQ31" s="630">
        <f t="shared" si="11"/>
        <v>36</v>
      </c>
      <c r="AR31" s="630">
        <f t="shared" si="11"/>
        <v>36</v>
      </c>
      <c r="AS31" s="630">
        <f t="shared" si="11"/>
        <v>36</v>
      </c>
      <c r="AT31" s="630">
        <f t="shared" si="11"/>
        <v>36</v>
      </c>
      <c r="AU31" s="628">
        <f>SUM(D31:AT32)</f>
        <v>1476</v>
      </c>
    </row>
    <row r="32" spans="1:47" ht="8.25" customHeight="1" x14ac:dyDescent="0.2">
      <c r="A32" s="636"/>
      <c r="B32" s="639"/>
      <c r="C32" s="640"/>
      <c r="D32" s="630"/>
      <c r="E32" s="630"/>
      <c r="F32" s="630"/>
      <c r="G32" s="630"/>
      <c r="H32" s="630"/>
      <c r="I32" s="630"/>
      <c r="J32" s="630"/>
      <c r="K32" s="630"/>
      <c r="L32" s="630"/>
      <c r="M32" s="630"/>
      <c r="N32" s="630"/>
      <c r="O32" s="630"/>
      <c r="P32" s="630"/>
      <c r="Q32" s="630"/>
      <c r="R32" s="630"/>
      <c r="S32" s="630"/>
      <c r="T32" s="630"/>
      <c r="U32" s="641"/>
      <c r="V32" s="641"/>
      <c r="W32" s="630"/>
      <c r="X32" s="630"/>
      <c r="Y32" s="630"/>
      <c r="Z32" s="630"/>
      <c r="AA32" s="630"/>
      <c r="AB32" s="630"/>
      <c r="AC32" s="630"/>
      <c r="AD32" s="630"/>
      <c r="AE32" s="630"/>
      <c r="AF32" s="630"/>
      <c r="AG32" s="630"/>
      <c r="AH32" s="630"/>
      <c r="AI32" s="630"/>
      <c r="AJ32" s="630"/>
      <c r="AK32" s="630"/>
      <c r="AL32" s="630"/>
      <c r="AM32" s="630"/>
      <c r="AN32" s="630"/>
      <c r="AO32" s="630"/>
      <c r="AP32" s="630"/>
      <c r="AQ32" s="630"/>
      <c r="AR32" s="630"/>
      <c r="AS32" s="630"/>
      <c r="AT32" s="630"/>
      <c r="AU32" s="629"/>
    </row>
    <row r="33" spans="1:48" x14ac:dyDescent="0.2">
      <c r="A33" s="311"/>
      <c r="F33" s="316"/>
      <c r="G33" s="626" t="s">
        <v>96</v>
      </c>
      <c r="H33" s="626"/>
      <c r="I33" s="626"/>
      <c r="J33" s="626"/>
      <c r="K33" s="626"/>
      <c r="L33" s="626"/>
      <c r="M33" s="626"/>
      <c r="N33" s="626"/>
      <c r="O33" s="626"/>
      <c r="P33" s="626"/>
      <c r="R33" s="315"/>
      <c r="S33" s="627" t="s">
        <v>252</v>
      </c>
      <c r="T33" s="627"/>
      <c r="U33" s="627"/>
      <c r="V33" s="627"/>
      <c r="W33" s="627"/>
      <c r="X33" s="627"/>
      <c r="Y33" s="627"/>
      <c r="AV33" s="309"/>
    </row>
    <row r="34" spans="1:48" x14ac:dyDescent="0.2">
      <c r="A34" s="311"/>
      <c r="F34" s="314"/>
      <c r="G34" s="627" t="s">
        <v>183</v>
      </c>
      <c r="H34" s="627"/>
      <c r="I34" s="627"/>
      <c r="J34" s="627"/>
      <c r="K34" s="627"/>
      <c r="L34" s="627"/>
      <c r="M34" s="627"/>
      <c r="N34" s="627"/>
      <c r="O34" s="627"/>
      <c r="P34" s="627"/>
      <c r="R34" s="313"/>
      <c r="S34" s="627" t="s">
        <v>251</v>
      </c>
      <c r="T34" s="627"/>
      <c r="U34" s="627"/>
      <c r="V34" s="627"/>
      <c r="W34" s="627"/>
      <c r="AV34" s="312"/>
    </row>
    <row r="35" spans="1:48" ht="19.5" customHeight="1" x14ac:dyDescent="0.2">
      <c r="A35" s="311"/>
      <c r="AV35" s="309"/>
    </row>
    <row r="36" spans="1:48" x14ac:dyDescent="0.2">
      <c r="A36" s="310"/>
      <c r="AV36" s="309"/>
    </row>
  </sheetData>
  <mergeCells count="65">
    <mergeCell ref="AS31:AS32"/>
    <mergeCell ref="AT31:AT32"/>
    <mergeCell ref="AQ31:AQ32"/>
    <mergeCell ref="AI31:AI32"/>
    <mergeCell ref="AJ31:AJ32"/>
    <mergeCell ref="AK31:AK32"/>
    <mergeCell ref="AR31:AR32"/>
    <mergeCell ref="AO31:AO32"/>
    <mergeCell ref="AE31:AE32"/>
    <mergeCell ref="AF31:AF32"/>
    <mergeCell ref="AG31:AG32"/>
    <mergeCell ref="AP31:AP32"/>
    <mergeCell ref="AH31:AH32"/>
    <mergeCell ref="AL31:AL32"/>
    <mergeCell ref="AM31:AM32"/>
    <mergeCell ref="AN31:AN32"/>
    <mergeCell ref="X31:X32"/>
    <mergeCell ref="Y31:Y32"/>
    <mergeCell ref="Z31:Z32"/>
    <mergeCell ref="AD31:AD32"/>
    <mergeCell ref="AA31:AA32"/>
    <mergeCell ref="AB31:AB32"/>
    <mergeCell ref="AC31:AC32"/>
    <mergeCell ref="S31:S32"/>
    <mergeCell ref="T31:T32"/>
    <mergeCell ref="U31:U32"/>
    <mergeCell ref="V31:V32"/>
    <mergeCell ref="W31:W32"/>
    <mergeCell ref="D4:AU4"/>
    <mergeCell ref="E31:E32"/>
    <mergeCell ref="C1:C5"/>
    <mergeCell ref="A1:A5"/>
    <mergeCell ref="B1:B5"/>
    <mergeCell ref="A6:A32"/>
    <mergeCell ref="AR1:AT1"/>
    <mergeCell ref="AE1:AG1"/>
    <mergeCell ref="AI1:AL1"/>
    <mergeCell ref="AN1:AP1"/>
    <mergeCell ref="D2:AU2"/>
    <mergeCell ref="E1:G1"/>
    <mergeCell ref="B31:C32"/>
    <mergeCell ref="D31:D32"/>
    <mergeCell ref="F31:F32"/>
    <mergeCell ref="G31:G32"/>
    <mergeCell ref="I1:L1"/>
    <mergeCell ref="N1:P1"/>
    <mergeCell ref="R1:T1"/>
    <mergeCell ref="V1:Y1"/>
    <mergeCell ref="AA1:AC1"/>
    <mergeCell ref="G33:P33"/>
    <mergeCell ref="G34:P34"/>
    <mergeCell ref="S33:Y33"/>
    <mergeCell ref="S34:W34"/>
    <mergeCell ref="AU31:AU32"/>
    <mergeCell ref="H31:H32"/>
    <mergeCell ref="I31:I32"/>
    <mergeCell ref="J31:J32"/>
    <mergeCell ref="K31:K32"/>
    <mergeCell ref="L31:L32"/>
    <mergeCell ref="M31:M32"/>
    <mergeCell ref="N31:N32"/>
    <mergeCell ref="O31:O32"/>
    <mergeCell ref="P31:P32"/>
    <mergeCell ref="Q31:Q32"/>
    <mergeCell ref="R31:R32"/>
  </mergeCells>
  <pageMargins left="0.16" right="0.17" top="0.22" bottom="0.14000000000000001" header="0.21" footer="0.14000000000000001"/>
  <pageSetup paperSize="9" scale="8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27"/>
  <sheetViews>
    <sheetView topLeftCell="A7" zoomScaleNormal="100" workbookViewId="0">
      <selection activeCell="AZ19" sqref="AZ19"/>
    </sheetView>
  </sheetViews>
  <sheetFormatPr defaultColWidth="9" defaultRowHeight="12.75" x14ac:dyDescent="0.2"/>
  <cols>
    <col min="1" max="1" width="8" style="264" customWidth="1"/>
    <col min="2" max="2" width="24.375" style="264" customWidth="1"/>
    <col min="3" max="4" width="2.25" style="264" customWidth="1"/>
    <col min="5" max="5" width="2.375" style="264" customWidth="1"/>
    <col min="6" max="6" width="2.625" style="264" customWidth="1"/>
    <col min="7" max="7" width="2.375" style="264" customWidth="1"/>
    <col min="8" max="8" width="2.5" style="264" customWidth="1"/>
    <col min="9" max="9" width="2.75" style="264" customWidth="1"/>
    <col min="10" max="10" width="2.125" style="264" customWidth="1"/>
    <col min="11" max="11" width="2.625" style="264" customWidth="1"/>
    <col min="12" max="13" width="2.125" style="264" customWidth="1"/>
    <col min="14" max="14" width="2.5" style="264" customWidth="1"/>
    <col min="15" max="15" width="2.125" style="264" customWidth="1"/>
    <col min="16" max="16" width="2.375" style="264" customWidth="1"/>
    <col min="17" max="18" width="2.25" style="264" customWidth="1"/>
    <col min="19" max="19" width="3" style="264" customWidth="1"/>
    <col min="20" max="20" width="2.25" style="264" customWidth="1"/>
    <col min="21" max="21" width="1.875" style="264" customWidth="1"/>
    <col min="22" max="22" width="2.5" style="264" customWidth="1"/>
    <col min="23" max="23" width="2.125" style="264" customWidth="1"/>
    <col min="24" max="24" width="2.25" style="264" customWidth="1"/>
    <col min="25" max="25" width="2.125" style="264" customWidth="1"/>
    <col min="26" max="26" width="2.75" style="264" customWidth="1"/>
    <col min="27" max="27" width="2.125" style="264" customWidth="1"/>
    <col min="28" max="28" width="2.625" style="264" customWidth="1"/>
    <col min="29" max="29" width="2.375" style="264" customWidth="1"/>
    <col min="30" max="30" width="2.125" style="264" customWidth="1"/>
    <col min="31" max="32" width="2.25" style="264" customWidth="1"/>
    <col min="33" max="33" width="2.75" style="264" customWidth="1"/>
    <col min="34" max="34" width="2.5" style="264" customWidth="1"/>
    <col min="35" max="35" width="2.625" style="264" customWidth="1"/>
    <col min="36" max="36" width="2.875" style="264" customWidth="1"/>
    <col min="37" max="37" width="2.125" style="264" customWidth="1"/>
    <col min="38" max="38" width="2.25" style="264" customWidth="1"/>
    <col min="39" max="39" width="2.625" style="264" customWidth="1"/>
    <col min="40" max="40" width="2.375" style="264" customWidth="1"/>
    <col min="41" max="41" width="3.125" style="264" customWidth="1"/>
    <col min="42" max="43" width="2.125" style="264" customWidth="1"/>
    <col min="44" max="44" width="2.375" style="264" customWidth="1"/>
    <col min="45" max="45" width="2.625" style="264" customWidth="1"/>
    <col min="46" max="46" width="3.625" style="264" customWidth="1"/>
    <col min="47" max="16384" width="9" style="264"/>
  </cols>
  <sheetData>
    <row r="1" spans="1:49" ht="23.25" customHeight="1" x14ac:dyDescent="0.2">
      <c r="A1" s="654" t="e">
        <f>A1:AT25Индекс</f>
        <v>#NAME?</v>
      </c>
      <c r="B1" s="654" t="s">
        <v>249</v>
      </c>
      <c r="C1" s="363"/>
      <c r="D1" s="655" t="s">
        <v>247</v>
      </c>
      <c r="E1" s="655"/>
      <c r="F1" s="655"/>
      <c r="G1" s="355"/>
      <c r="H1" s="656" t="s">
        <v>245</v>
      </c>
      <c r="I1" s="656"/>
      <c r="J1" s="656"/>
      <c r="K1" s="656"/>
      <c r="L1" s="355"/>
      <c r="M1" s="656" t="s">
        <v>243</v>
      </c>
      <c r="N1" s="656"/>
      <c r="O1" s="656"/>
      <c r="P1" s="355"/>
      <c r="Q1" s="655" t="s">
        <v>241</v>
      </c>
      <c r="R1" s="655"/>
      <c r="S1" s="655"/>
      <c r="T1" s="363"/>
      <c r="U1" s="655" t="s">
        <v>239</v>
      </c>
      <c r="V1" s="655"/>
      <c r="W1" s="655"/>
      <c r="X1" s="655"/>
      <c r="Y1" s="355"/>
      <c r="Z1" s="655" t="s">
        <v>237</v>
      </c>
      <c r="AA1" s="655"/>
      <c r="AB1" s="655"/>
      <c r="AC1" s="355"/>
      <c r="AD1" s="655" t="s">
        <v>235</v>
      </c>
      <c r="AE1" s="655"/>
      <c r="AF1" s="655"/>
      <c r="AG1" s="355"/>
      <c r="AH1" s="655" t="s">
        <v>233</v>
      </c>
      <c r="AI1" s="655"/>
      <c r="AJ1" s="655"/>
      <c r="AK1" s="655"/>
      <c r="AL1" s="355"/>
      <c r="AM1" s="655" t="s">
        <v>231</v>
      </c>
      <c r="AN1" s="655"/>
      <c r="AO1" s="655"/>
      <c r="AP1" s="355"/>
      <c r="AQ1" s="655" t="s">
        <v>229</v>
      </c>
      <c r="AR1" s="655"/>
      <c r="AS1" s="655"/>
      <c r="AT1" s="355"/>
    </row>
    <row r="2" spans="1:49" x14ac:dyDescent="0.2">
      <c r="A2" s="654"/>
      <c r="B2" s="654"/>
      <c r="C2" s="633" t="s">
        <v>222</v>
      </c>
      <c r="D2" s="633"/>
      <c r="E2" s="633"/>
      <c r="F2" s="633"/>
      <c r="G2" s="633"/>
      <c r="H2" s="633"/>
      <c r="I2" s="633"/>
      <c r="J2" s="633"/>
      <c r="K2" s="633"/>
      <c r="L2" s="633"/>
      <c r="M2" s="633"/>
      <c r="N2" s="633"/>
      <c r="O2" s="633"/>
      <c r="P2" s="633"/>
      <c r="Q2" s="633"/>
      <c r="R2" s="633"/>
      <c r="S2" s="633"/>
      <c r="T2" s="633"/>
      <c r="U2" s="633"/>
      <c r="V2" s="633"/>
      <c r="W2" s="633"/>
      <c r="X2" s="633"/>
      <c r="Y2" s="633"/>
      <c r="Z2" s="633"/>
      <c r="AA2" s="633"/>
      <c r="AB2" s="633"/>
      <c r="AC2" s="633"/>
      <c r="AD2" s="633"/>
      <c r="AE2" s="633"/>
      <c r="AF2" s="633"/>
      <c r="AG2" s="633"/>
      <c r="AH2" s="633"/>
      <c r="AI2" s="633"/>
      <c r="AJ2" s="633"/>
      <c r="AK2" s="633"/>
      <c r="AL2" s="633"/>
      <c r="AM2" s="633"/>
      <c r="AN2" s="633"/>
      <c r="AO2" s="633"/>
      <c r="AP2" s="633"/>
      <c r="AQ2" s="633"/>
      <c r="AR2" s="633"/>
      <c r="AS2" s="633"/>
      <c r="AT2" s="633"/>
    </row>
    <row r="3" spans="1:49" ht="24" customHeight="1" x14ac:dyDescent="0.2">
      <c r="A3" s="654"/>
      <c r="B3" s="654"/>
      <c r="C3" s="363">
        <v>1</v>
      </c>
      <c r="D3" s="363">
        <v>2</v>
      </c>
      <c r="E3" s="363">
        <v>3</v>
      </c>
      <c r="F3" s="363">
        <v>4</v>
      </c>
      <c r="G3" s="363">
        <v>5</v>
      </c>
      <c r="H3" s="363">
        <v>6</v>
      </c>
      <c r="I3" s="363">
        <v>7</v>
      </c>
      <c r="J3" s="355">
        <v>8</v>
      </c>
      <c r="K3" s="355">
        <v>9</v>
      </c>
      <c r="L3" s="355">
        <v>10</v>
      </c>
      <c r="M3" s="355">
        <v>11</v>
      </c>
      <c r="N3" s="448">
        <v>12</v>
      </c>
      <c r="O3" s="448">
        <v>13</v>
      </c>
      <c r="P3" s="448">
        <v>14</v>
      </c>
      <c r="Q3" s="448">
        <v>15</v>
      </c>
      <c r="R3" s="448">
        <v>16</v>
      </c>
      <c r="S3" s="448">
        <v>17</v>
      </c>
      <c r="T3" s="450">
        <v>18</v>
      </c>
      <c r="U3" s="450">
        <v>19</v>
      </c>
      <c r="V3" s="355">
        <v>20</v>
      </c>
      <c r="W3" s="355">
        <v>21</v>
      </c>
      <c r="X3" s="449">
        <v>22</v>
      </c>
      <c r="Y3" s="449">
        <v>23</v>
      </c>
      <c r="Z3" s="449">
        <v>24</v>
      </c>
      <c r="AA3" s="449">
        <v>25</v>
      </c>
      <c r="AB3" s="448">
        <v>26</v>
      </c>
      <c r="AC3" s="448">
        <v>27</v>
      </c>
      <c r="AD3" s="448">
        <v>28</v>
      </c>
      <c r="AE3" s="448">
        <v>29</v>
      </c>
      <c r="AF3" s="447">
        <v>30</v>
      </c>
      <c r="AG3" s="447">
        <v>31</v>
      </c>
      <c r="AH3" s="447">
        <v>32</v>
      </c>
      <c r="AI3" s="447">
        <v>33</v>
      </c>
      <c r="AJ3" s="448">
        <v>34</v>
      </c>
      <c r="AK3" s="447">
        <v>35</v>
      </c>
      <c r="AL3" s="447">
        <v>36</v>
      </c>
      <c r="AM3" s="446">
        <v>37</v>
      </c>
      <c r="AN3" s="445">
        <v>38</v>
      </c>
      <c r="AO3" s="445">
        <v>39</v>
      </c>
      <c r="AP3" s="445">
        <v>40</v>
      </c>
      <c r="AQ3" s="445">
        <v>41</v>
      </c>
      <c r="AR3" s="445">
        <v>42</v>
      </c>
      <c r="AS3" s="445">
        <v>43</v>
      </c>
      <c r="AT3" s="355"/>
    </row>
    <row r="4" spans="1:49" ht="25.5" customHeight="1" x14ac:dyDescent="0.2">
      <c r="A4" s="405" t="s">
        <v>158</v>
      </c>
      <c r="B4" s="405" t="s">
        <v>121</v>
      </c>
      <c r="C4" s="444">
        <f t="shared" ref="C4:S4" si="0">C5+C6+C7</f>
        <v>8</v>
      </c>
      <c r="D4" s="444">
        <f t="shared" si="0"/>
        <v>8</v>
      </c>
      <c r="E4" s="444">
        <f t="shared" si="0"/>
        <v>8</v>
      </c>
      <c r="F4" s="444">
        <f t="shared" si="0"/>
        <v>8</v>
      </c>
      <c r="G4" s="444">
        <f t="shared" si="0"/>
        <v>8</v>
      </c>
      <c r="H4" s="444">
        <f t="shared" si="0"/>
        <v>8</v>
      </c>
      <c r="I4" s="444">
        <f t="shared" si="0"/>
        <v>8</v>
      </c>
      <c r="J4" s="444">
        <f t="shared" si="0"/>
        <v>7</v>
      </c>
      <c r="K4" s="444">
        <f t="shared" si="0"/>
        <v>7</v>
      </c>
      <c r="L4" s="444">
        <f t="shared" si="0"/>
        <v>8</v>
      </c>
      <c r="M4" s="444">
        <f t="shared" si="0"/>
        <v>2</v>
      </c>
      <c r="N4" s="374">
        <f t="shared" si="0"/>
        <v>0</v>
      </c>
      <c r="O4" s="374">
        <f t="shared" si="0"/>
        <v>0</v>
      </c>
      <c r="P4" s="374">
        <f t="shared" si="0"/>
        <v>0</v>
      </c>
      <c r="Q4" s="374">
        <f t="shared" si="0"/>
        <v>0</v>
      </c>
      <c r="R4" s="374">
        <f t="shared" si="0"/>
        <v>0</v>
      </c>
      <c r="S4" s="374">
        <f t="shared" si="0"/>
        <v>0</v>
      </c>
      <c r="T4" s="373"/>
      <c r="U4" s="373"/>
      <c r="V4" s="443">
        <f t="shared" ref="V4:AS4" si="1">V5+V6+V7</f>
        <v>7</v>
      </c>
      <c r="W4" s="443">
        <f t="shared" si="1"/>
        <v>7</v>
      </c>
      <c r="X4" s="443">
        <f t="shared" si="1"/>
        <v>7</v>
      </c>
      <c r="Y4" s="443">
        <f t="shared" si="1"/>
        <v>7</v>
      </c>
      <c r="Z4" s="443">
        <f t="shared" si="1"/>
        <v>7</v>
      </c>
      <c r="AA4" s="443">
        <f t="shared" si="1"/>
        <v>5</v>
      </c>
      <c r="AB4" s="370">
        <f t="shared" si="1"/>
        <v>0</v>
      </c>
      <c r="AC4" s="370">
        <f t="shared" si="1"/>
        <v>0</v>
      </c>
      <c r="AD4" s="370">
        <f t="shared" si="1"/>
        <v>0</v>
      </c>
      <c r="AE4" s="370">
        <f t="shared" si="1"/>
        <v>0</v>
      </c>
      <c r="AF4" s="370">
        <f t="shared" si="1"/>
        <v>0</v>
      </c>
      <c r="AG4" s="370">
        <f t="shared" si="1"/>
        <v>0</v>
      </c>
      <c r="AH4" s="370">
        <f t="shared" si="1"/>
        <v>0</v>
      </c>
      <c r="AI4" s="370">
        <f t="shared" si="1"/>
        <v>0</v>
      </c>
      <c r="AJ4" s="370">
        <f t="shared" si="1"/>
        <v>0</v>
      </c>
      <c r="AK4" s="370">
        <f t="shared" si="1"/>
        <v>0</v>
      </c>
      <c r="AL4" s="370">
        <f t="shared" si="1"/>
        <v>0</v>
      </c>
      <c r="AM4" s="369">
        <f t="shared" si="1"/>
        <v>0</v>
      </c>
      <c r="AN4" s="397">
        <f t="shared" si="1"/>
        <v>0</v>
      </c>
      <c r="AO4" s="397">
        <f t="shared" si="1"/>
        <v>0</v>
      </c>
      <c r="AP4" s="397">
        <f t="shared" si="1"/>
        <v>0</v>
      </c>
      <c r="AQ4" s="397">
        <f t="shared" si="1"/>
        <v>0</v>
      </c>
      <c r="AR4" s="397">
        <f t="shared" si="1"/>
        <v>0</v>
      </c>
      <c r="AS4" s="397">
        <f t="shared" si="1"/>
        <v>0</v>
      </c>
      <c r="AT4" s="321"/>
      <c r="AW4" s="442"/>
    </row>
    <row r="5" spans="1:49" ht="25.5" customHeight="1" x14ac:dyDescent="0.2">
      <c r="A5" s="422" t="s">
        <v>147</v>
      </c>
      <c r="B5" s="417" t="s">
        <v>55</v>
      </c>
      <c r="C5" s="429">
        <v>2</v>
      </c>
      <c r="D5" s="429">
        <v>2</v>
      </c>
      <c r="E5" s="429">
        <v>2</v>
      </c>
      <c r="F5" s="429">
        <v>2</v>
      </c>
      <c r="G5" s="429">
        <v>2</v>
      </c>
      <c r="H5" s="429">
        <v>2</v>
      </c>
      <c r="I5" s="429">
        <v>2</v>
      </c>
      <c r="J5" s="429">
        <v>1</v>
      </c>
      <c r="K5" s="429">
        <v>1</v>
      </c>
      <c r="L5" s="429">
        <v>2</v>
      </c>
      <c r="M5" s="429">
        <v>2</v>
      </c>
      <c r="N5" s="319"/>
      <c r="O5" s="319"/>
      <c r="P5" s="319"/>
      <c r="Q5" s="319"/>
      <c r="R5" s="319"/>
      <c r="S5" s="319"/>
      <c r="T5" s="373"/>
      <c r="U5" s="373"/>
      <c r="V5" s="429">
        <v>4</v>
      </c>
      <c r="W5" s="429">
        <v>4</v>
      </c>
      <c r="X5" s="441">
        <v>4</v>
      </c>
      <c r="Y5" s="441">
        <v>4</v>
      </c>
      <c r="Z5" s="441">
        <v>4</v>
      </c>
      <c r="AA5" s="441">
        <v>2</v>
      </c>
      <c r="AB5" s="374"/>
      <c r="AC5" s="374"/>
      <c r="AD5" s="374"/>
      <c r="AE5" s="374"/>
      <c r="AF5" s="374"/>
      <c r="AG5" s="374"/>
      <c r="AH5" s="374"/>
      <c r="AI5" s="374"/>
      <c r="AJ5" s="374"/>
      <c r="AK5" s="374"/>
      <c r="AL5" s="374"/>
      <c r="AM5" s="369"/>
      <c r="AN5" s="368"/>
      <c r="AO5" s="368"/>
      <c r="AP5" s="438"/>
      <c r="AQ5" s="368"/>
      <c r="AR5" s="368"/>
      <c r="AS5" s="368"/>
      <c r="AT5" s="321"/>
    </row>
    <row r="6" spans="1:49" ht="16.5" customHeight="1" x14ac:dyDescent="0.2">
      <c r="A6" s="422" t="s">
        <v>149</v>
      </c>
      <c r="B6" s="440" t="s">
        <v>49</v>
      </c>
      <c r="C6" s="429">
        <v>2</v>
      </c>
      <c r="D6" s="429">
        <v>2</v>
      </c>
      <c r="E6" s="429">
        <v>2</v>
      </c>
      <c r="F6" s="429">
        <v>2</v>
      </c>
      <c r="G6" s="429">
        <v>2</v>
      </c>
      <c r="H6" s="429">
        <v>2</v>
      </c>
      <c r="I6" s="429">
        <v>2</v>
      </c>
      <c r="J6" s="429">
        <v>2</v>
      </c>
      <c r="K6" s="429">
        <v>2</v>
      </c>
      <c r="L6" s="429">
        <v>2</v>
      </c>
      <c r="M6" s="429"/>
      <c r="N6" s="319"/>
      <c r="O6" s="319"/>
      <c r="P6" s="319"/>
      <c r="Q6" s="319"/>
      <c r="R6" s="319"/>
      <c r="S6" s="319"/>
      <c r="T6" s="373"/>
      <c r="U6" s="373"/>
      <c r="V6" s="427">
        <v>3</v>
      </c>
      <c r="W6" s="427">
        <v>3</v>
      </c>
      <c r="X6" s="427">
        <v>3</v>
      </c>
      <c r="Y6" s="427">
        <v>3</v>
      </c>
      <c r="Z6" s="427">
        <v>3</v>
      </c>
      <c r="AA6" s="427">
        <v>3</v>
      </c>
      <c r="AB6" s="374"/>
      <c r="AC6" s="370"/>
      <c r="AD6" s="370"/>
      <c r="AE6" s="370"/>
      <c r="AF6" s="370"/>
      <c r="AG6" s="370"/>
      <c r="AH6" s="370"/>
      <c r="AI6" s="370"/>
      <c r="AJ6" s="370"/>
      <c r="AK6" s="370"/>
      <c r="AL6" s="370"/>
      <c r="AM6" s="369"/>
      <c r="AN6" s="368"/>
      <c r="AO6" s="368"/>
      <c r="AP6" s="438"/>
      <c r="AQ6" s="368"/>
      <c r="AR6" s="368"/>
      <c r="AS6" s="368"/>
      <c r="AT6" s="321"/>
    </row>
    <row r="7" spans="1:49" ht="17.25" customHeight="1" x14ac:dyDescent="0.2">
      <c r="A7" s="417" t="s">
        <v>150</v>
      </c>
      <c r="B7" s="417" t="s">
        <v>277</v>
      </c>
      <c r="C7" s="429">
        <v>4</v>
      </c>
      <c r="D7" s="429">
        <v>4</v>
      </c>
      <c r="E7" s="429">
        <v>4</v>
      </c>
      <c r="F7" s="429">
        <v>4</v>
      </c>
      <c r="G7" s="429">
        <v>4</v>
      </c>
      <c r="H7" s="429">
        <v>4</v>
      </c>
      <c r="I7" s="429">
        <v>4</v>
      </c>
      <c r="J7" s="429">
        <v>4</v>
      </c>
      <c r="K7" s="429">
        <v>4</v>
      </c>
      <c r="L7" s="429">
        <v>4</v>
      </c>
      <c r="M7" s="429"/>
      <c r="N7" s="319"/>
      <c r="O7" s="319"/>
      <c r="P7" s="319"/>
      <c r="Q7" s="319"/>
      <c r="R7" s="319"/>
      <c r="S7" s="319"/>
      <c r="T7" s="373"/>
      <c r="U7" s="373"/>
      <c r="V7" s="427"/>
      <c r="W7" s="427"/>
      <c r="X7" s="439"/>
      <c r="Y7" s="439"/>
      <c r="Z7" s="439"/>
      <c r="AA7" s="439"/>
      <c r="AB7" s="374"/>
      <c r="AC7" s="370"/>
      <c r="AD7" s="370"/>
      <c r="AE7" s="370"/>
      <c r="AF7" s="370"/>
      <c r="AG7" s="370"/>
      <c r="AH7" s="370"/>
      <c r="AI7" s="370"/>
      <c r="AJ7" s="370"/>
      <c r="AK7" s="370"/>
      <c r="AL7" s="370"/>
      <c r="AM7" s="369"/>
      <c r="AN7" s="368"/>
      <c r="AO7" s="368"/>
      <c r="AP7" s="438"/>
      <c r="AQ7" s="368"/>
      <c r="AR7" s="368"/>
      <c r="AS7" s="368"/>
      <c r="AT7" s="321"/>
    </row>
    <row r="8" spans="1:49" ht="23.25" customHeight="1" x14ac:dyDescent="0.2">
      <c r="A8" s="405" t="s">
        <v>70</v>
      </c>
      <c r="B8" s="423" t="s">
        <v>71</v>
      </c>
      <c r="C8" s="437">
        <f t="shared" ref="C8:S8" si="2">C9+C13+C18</f>
        <v>28</v>
      </c>
      <c r="D8" s="437">
        <f t="shared" si="2"/>
        <v>28</v>
      </c>
      <c r="E8" s="437">
        <f t="shared" si="2"/>
        <v>28</v>
      </c>
      <c r="F8" s="437">
        <f t="shared" si="2"/>
        <v>28</v>
      </c>
      <c r="G8" s="437">
        <f t="shared" si="2"/>
        <v>28</v>
      </c>
      <c r="H8" s="437">
        <f t="shared" si="2"/>
        <v>28</v>
      </c>
      <c r="I8" s="437">
        <f t="shared" si="2"/>
        <v>28</v>
      </c>
      <c r="J8" s="437">
        <f t="shared" si="2"/>
        <v>29</v>
      </c>
      <c r="K8" s="437">
        <f t="shared" si="2"/>
        <v>29</v>
      </c>
      <c r="L8" s="437">
        <f t="shared" si="2"/>
        <v>28</v>
      </c>
      <c r="M8" s="437">
        <f t="shared" si="2"/>
        <v>34</v>
      </c>
      <c r="N8" s="437">
        <f t="shared" si="2"/>
        <v>36</v>
      </c>
      <c r="O8" s="437">
        <f t="shared" si="2"/>
        <v>36</v>
      </c>
      <c r="P8" s="437">
        <f t="shared" si="2"/>
        <v>36</v>
      </c>
      <c r="Q8" s="437">
        <f t="shared" si="2"/>
        <v>36</v>
      </c>
      <c r="R8" s="437">
        <f t="shared" si="2"/>
        <v>36</v>
      </c>
      <c r="S8" s="437">
        <f t="shared" si="2"/>
        <v>36</v>
      </c>
      <c r="T8" s="436"/>
      <c r="U8" s="436"/>
      <c r="V8" s="435">
        <f t="shared" ref="V8:AL8" si="3">V9+V13+V18</f>
        <v>29</v>
      </c>
      <c r="W8" s="435">
        <f t="shared" si="3"/>
        <v>29</v>
      </c>
      <c r="X8" s="435">
        <f t="shared" si="3"/>
        <v>29</v>
      </c>
      <c r="Y8" s="435">
        <f t="shared" si="3"/>
        <v>29</v>
      </c>
      <c r="Z8" s="435">
        <f t="shared" si="3"/>
        <v>29</v>
      </c>
      <c r="AA8" s="435">
        <f t="shared" si="3"/>
        <v>31</v>
      </c>
      <c r="AB8" s="434">
        <f t="shared" si="3"/>
        <v>36</v>
      </c>
      <c r="AC8" s="434">
        <f t="shared" si="3"/>
        <v>36</v>
      </c>
      <c r="AD8" s="434">
        <f t="shared" si="3"/>
        <v>36</v>
      </c>
      <c r="AE8" s="434">
        <f t="shared" si="3"/>
        <v>36</v>
      </c>
      <c r="AF8" s="434">
        <f t="shared" si="3"/>
        <v>36</v>
      </c>
      <c r="AG8" s="434">
        <f t="shared" si="3"/>
        <v>36</v>
      </c>
      <c r="AH8" s="434">
        <f t="shared" si="3"/>
        <v>36</v>
      </c>
      <c r="AI8" s="434">
        <f t="shared" si="3"/>
        <v>0</v>
      </c>
      <c r="AJ8" s="434">
        <f t="shared" si="3"/>
        <v>0</v>
      </c>
      <c r="AK8" s="434">
        <f t="shared" si="3"/>
        <v>0</v>
      </c>
      <c r="AL8" s="434">
        <f t="shared" si="3"/>
        <v>0</v>
      </c>
      <c r="AM8" s="433">
        <f>AM9+AM10+AM13+AM14+AM18+AM19</f>
        <v>36</v>
      </c>
      <c r="AN8" s="432">
        <f t="shared" ref="AN8:AS8" si="4">AN9+AN13+AN18</f>
        <v>0</v>
      </c>
      <c r="AO8" s="432">
        <f t="shared" si="4"/>
        <v>0</v>
      </c>
      <c r="AP8" s="432">
        <f t="shared" si="4"/>
        <v>0</v>
      </c>
      <c r="AQ8" s="432">
        <f t="shared" si="4"/>
        <v>0</v>
      </c>
      <c r="AR8" s="432">
        <f t="shared" si="4"/>
        <v>0</v>
      </c>
      <c r="AS8" s="432">
        <f t="shared" si="4"/>
        <v>0</v>
      </c>
      <c r="AT8" s="321"/>
    </row>
    <row r="9" spans="1:49" ht="36.75" customHeight="1" x14ac:dyDescent="0.2">
      <c r="A9" s="405" t="s">
        <v>82</v>
      </c>
      <c r="B9" s="423" t="s">
        <v>276</v>
      </c>
      <c r="C9" s="431">
        <f t="shared" ref="C9:S9" si="5">C10+C11+C12</f>
        <v>10</v>
      </c>
      <c r="D9" s="431">
        <f t="shared" si="5"/>
        <v>10</v>
      </c>
      <c r="E9" s="431">
        <f t="shared" si="5"/>
        <v>10</v>
      </c>
      <c r="F9" s="431">
        <f t="shared" si="5"/>
        <v>10</v>
      </c>
      <c r="G9" s="431">
        <f t="shared" si="5"/>
        <v>10</v>
      </c>
      <c r="H9" s="431">
        <f t="shared" si="5"/>
        <v>10</v>
      </c>
      <c r="I9" s="431">
        <f t="shared" si="5"/>
        <v>10</v>
      </c>
      <c r="J9" s="431">
        <f t="shared" si="5"/>
        <v>12</v>
      </c>
      <c r="K9" s="431">
        <f t="shared" si="5"/>
        <v>12</v>
      </c>
      <c r="L9" s="431">
        <f t="shared" si="5"/>
        <v>12</v>
      </c>
      <c r="M9" s="431">
        <f t="shared" si="5"/>
        <v>12</v>
      </c>
      <c r="N9" s="338">
        <f t="shared" si="5"/>
        <v>36</v>
      </c>
      <c r="O9" s="338">
        <f t="shared" si="5"/>
        <v>36</v>
      </c>
      <c r="P9" s="338">
        <f t="shared" si="5"/>
        <v>36</v>
      </c>
      <c r="Q9" s="338">
        <f t="shared" si="5"/>
        <v>0</v>
      </c>
      <c r="R9" s="338">
        <f t="shared" si="5"/>
        <v>0</v>
      </c>
      <c r="S9" s="338">
        <f t="shared" si="5"/>
        <v>0</v>
      </c>
      <c r="T9" s="401"/>
      <c r="U9" s="401"/>
      <c r="V9" s="403">
        <f t="shared" ref="V9:AS9" si="6">V10+V11+V12</f>
        <v>13</v>
      </c>
      <c r="W9" s="403">
        <f t="shared" si="6"/>
        <v>13</v>
      </c>
      <c r="X9" s="403">
        <f t="shared" si="6"/>
        <v>13</v>
      </c>
      <c r="Y9" s="403">
        <f t="shared" si="6"/>
        <v>13</v>
      </c>
      <c r="Z9" s="403">
        <f t="shared" si="6"/>
        <v>13</v>
      </c>
      <c r="AA9" s="403">
        <f t="shared" si="6"/>
        <v>13</v>
      </c>
      <c r="AB9" s="402">
        <f t="shared" si="6"/>
        <v>36</v>
      </c>
      <c r="AC9" s="402">
        <f t="shared" si="6"/>
        <v>36</v>
      </c>
      <c r="AD9" s="402">
        <f t="shared" si="6"/>
        <v>36</v>
      </c>
      <c r="AE9" s="402">
        <f t="shared" si="6"/>
        <v>0</v>
      </c>
      <c r="AF9" s="402">
        <f t="shared" si="6"/>
        <v>0</v>
      </c>
      <c r="AG9" s="402">
        <f t="shared" si="6"/>
        <v>0</v>
      </c>
      <c r="AH9" s="402">
        <f t="shared" si="6"/>
        <v>0</v>
      </c>
      <c r="AI9" s="402">
        <f t="shared" si="6"/>
        <v>0</v>
      </c>
      <c r="AJ9" s="402">
        <f t="shared" si="6"/>
        <v>0</v>
      </c>
      <c r="AK9" s="402">
        <f t="shared" si="6"/>
        <v>0</v>
      </c>
      <c r="AL9" s="402">
        <f t="shared" si="6"/>
        <v>0</v>
      </c>
      <c r="AM9" s="419">
        <f t="shared" si="6"/>
        <v>6</v>
      </c>
      <c r="AN9" s="430">
        <f t="shared" si="6"/>
        <v>0</v>
      </c>
      <c r="AO9" s="430">
        <f t="shared" si="6"/>
        <v>0</v>
      </c>
      <c r="AP9" s="430">
        <f t="shared" si="6"/>
        <v>0</v>
      </c>
      <c r="AQ9" s="430">
        <f t="shared" si="6"/>
        <v>0</v>
      </c>
      <c r="AR9" s="430">
        <f t="shared" si="6"/>
        <v>0</v>
      </c>
      <c r="AS9" s="430">
        <f t="shared" si="6"/>
        <v>0</v>
      </c>
      <c r="AT9" s="321"/>
    </row>
    <row r="10" spans="1:49" ht="63.75" customHeight="1" x14ac:dyDescent="0.2">
      <c r="A10" s="418" t="s">
        <v>275</v>
      </c>
      <c r="B10" s="417" t="s">
        <v>143</v>
      </c>
      <c r="C10" s="429">
        <v>10</v>
      </c>
      <c r="D10" s="429">
        <v>10</v>
      </c>
      <c r="E10" s="429">
        <v>10</v>
      </c>
      <c r="F10" s="429">
        <v>10</v>
      </c>
      <c r="G10" s="429">
        <v>10</v>
      </c>
      <c r="H10" s="429">
        <v>10</v>
      </c>
      <c r="I10" s="429">
        <v>10</v>
      </c>
      <c r="J10" s="429">
        <v>12</v>
      </c>
      <c r="K10" s="429">
        <v>12</v>
      </c>
      <c r="L10" s="429">
        <v>12</v>
      </c>
      <c r="M10" s="429">
        <v>12</v>
      </c>
      <c r="N10" s="402"/>
      <c r="O10" s="402"/>
      <c r="P10" s="402"/>
      <c r="Q10" s="402"/>
      <c r="R10" s="402"/>
      <c r="S10" s="399"/>
      <c r="T10" s="401"/>
      <c r="U10" s="401"/>
      <c r="V10" s="428">
        <v>13</v>
      </c>
      <c r="W10" s="428">
        <v>13</v>
      </c>
      <c r="X10" s="428">
        <v>13</v>
      </c>
      <c r="Y10" s="428">
        <v>13</v>
      </c>
      <c r="Z10" s="428">
        <v>13</v>
      </c>
      <c r="AA10" s="428">
        <v>13</v>
      </c>
      <c r="AB10" s="399"/>
      <c r="AC10" s="399"/>
      <c r="AD10" s="399"/>
      <c r="AE10" s="399"/>
      <c r="AF10" s="399"/>
      <c r="AG10" s="399"/>
      <c r="AH10" s="399"/>
      <c r="AI10" s="370"/>
      <c r="AJ10" s="370"/>
      <c r="AK10" s="370"/>
      <c r="AL10" s="370"/>
      <c r="AM10" s="398">
        <v>6</v>
      </c>
      <c r="AN10" s="368"/>
      <c r="AO10" s="368"/>
      <c r="AP10" s="368"/>
      <c r="AQ10" s="368"/>
      <c r="AR10" s="368"/>
      <c r="AS10" s="368"/>
      <c r="AT10" s="321"/>
    </row>
    <row r="11" spans="1:49" s="406" customFormat="1" ht="17.25" customHeight="1" x14ac:dyDescent="0.2">
      <c r="A11" s="425" t="s">
        <v>84</v>
      </c>
      <c r="B11" s="424" t="s">
        <v>3</v>
      </c>
      <c r="C11" s="324"/>
      <c r="D11" s="427"/>
      <c r="E11" s="427"/>
      <c r="F11" s="427"/>
      <c r="G11" s="427"/>
      <c r="H11" s="427"/>
      <c r="I11" s="427"/>
      <c r="J11" s="427"/>
      <c r="K11" s="427"/>
      <c r="L11" s="427"/>
      <c r="M11" s="427"/>
      <c r="N11" s="374">
        <v>36</v>
      </c>
      <c r="O11" s="374">
        <v>36</v>
      </c>
      <c r="P11" s="374">
        <v>36</v>
      </c>
      <c r="Q11" s="374"/>
      <c r="R11" s="374">
        <v>0</v>
      </c>
      <c r="S11" s="370"/>
      <c r="T11" s="373"/>
      <c r="U11" s="373"/>
      <c r="V11" s="426"/>
      <c r="W11" s="426"/>
      <c r="X11" s="371"/>
      <c r="Y11" s="371"/>
      <c r="Z11" s="371"/>
      <c r="AA11" s="371"/>
      <c r="AB11" s="370"/>
      <c r="AC11" s="370"/>
      <c r="AD11" s="370"/>
      <c r="AE11" s="370"/>
      <c r="AF11" s="370"/>
      <c r="AG11" s="370"/>
      <c r="AH11" s="370"/>
      <c r="AI11" s="370"/>
      <c r="AJ11" s="370"/>
      <c r="AK11" s="370"/>
      <c r="AL11" s="370"/>
      <c r="AM11" s="369"/>
      <c r="AN11" s="368"/>
      <c r="AO11" s="368"/>
      <c r="AP11" s="368"/>
      <c r="AQ11" s="368"/>
      <c r="AR11" s="368"/>
      <c r="AS11" s="368"/>
      <c r="AT11" s="321"/>
    </row>
    <row r="12" spans="1:49" s="406" customFormat="1" ht="24.75" customHeight="1" x14ac:dyDescent="0.2">
      <c r="A12" s="425" t="s">
        <v>85</v>
      </c>
      <c r="B12" s="424" t="s">
        <v>274</v>
      </c>
      <c r="C12" s="376"/>
      <c r="D12" s="375"/>
      <c r="E12" s="375"/>
      <c r="F12" s="375"/>
      <c r="G12" s="375"/>
      <c r="H12" s="375"/>
      <c r="I12" s="375"/>
      <c r="J12" s="375"/>
      <c r="K12" s="375"/>
      <c r="L12" s="375"/>
      <c r="M12" s="375"/>
      <c r="N12" s="374"/>
      <c r="O12" s="374"/>
      <c r="P12" s="374"/>
      <c r="Q12" s="374"/>
      <c r="R12" s="374"/>
      <c r="S12" s="370"/>
      <c r="T12" s="373"/>
      <c r="U12" s="373"/>
      <c r="V12" s="372"/>
      <c r="W12" s="372"/>
      <c r="X12" s="371"/>
      <c r="Y12" s="371"/>
      <c r="Z12" s="371"/>
      <c r="AA12" s="371"/>
      <c r="AB12" s="399">
        <v>36</v>
      </c>
      <c r="AC12" s="399">
        <v>36</v>
      </c>
      <c r="AD12" s="399">
        <v>36</v>
      </c>
      <c r="AE12" s="370"/>
      <c r="AF12" s="370"/>
      <c r="AG12" s="370"/>
      <c r="AH12" s="370"/>
      <c r="AI12" s="370"/>
      <c r="AJ12" s="370"/>
      <c r="AK12" s="370"/>
      <c r="AL12" s="370"/>
      <c r="AM12" s="369"/>
      <c r="AN12" s="368"/>
      <c r="AO12" s="368"/>
      <c r="AP12" s="368"/>
      <c r="AQ12" s="368"/>
      <c r="AR12" s="368"/>
      <c r="AS12" s="368"/>
      <c r="AT12" s="321"/>
    </row>
    <row r="13" spans="1:49" s="406" customFormat="1" ht="56.25" customHeight="1" x14ac:dyDescent="0.2">
      <c r="A13" s="405" t="s">
        <v>86</v>
      </c>
      <c r="B13" s="423" t="s">
        <v>273</v>
      </c>
      <c r="C13" s="403">
        <f t="shared" ref="C13:S13" si="7">C14+C15+C16</f>
        <v>7</v>
      </c>
      <c r="D13" s="403">
        <f t="shared" si="7"/>
        <v>7</v>
      </c>
      <c r="E13" s="403">
        <f t="shared" si="7"/>
        <v>7</v>
      </c>
      <c r="F13" s="403">
        <f t="shared" si="7"/>
        <v>7</v>
      </c>
      <c r="G13" s="403">
        <f t="shared" si="7"/>
        <v>7</v>
      </c>
      <c r="H13" s="403">
        <f t="shared" si="7"/>
        <v>7</v>
      </c>
      <c r="I13" s="403">
        <f t="shared" si="7"/>
        <v>8</v>
      </c>
      <c r="J13" s="403">
        <f t="shared" si="7"/>
        <v>7</v>
      </c>
      <c r="K13" s="403">
        <f t="shared" si="7"/>
        <v>7</v>
      </c>
      <c r="L13" s="403">
        <f t="shared" si="7"/>
        <v>8</v>
      </c>
      <c r="M13" s="403">
        <f t="shared" si="7"/>
        <v>8</v>
      </c>
      <c r="N13" s="402">
        <f t="shared" si="7"/>
        <v>0</v>
      </c>
      <c r="O13" s="402">
        <f t="shared" si="7"/>
        <v>0</v>
      </c>
      <c r="P13" s="402">
        <f t="shared" si="7"/>
        <v>0</v>
      </c>
      <c r="Q13" s="402">
        <f t="shared" si="7"/>
        <v>36</v>
      </c>
      <c r="R13" s="402">
        <f t="shared" si="7"/>
        <v>36</v>
      </c>
      <c r="S13" s="402">
        <f t="shared" si="7"/>
        <v>0</v>
      </c>
      <c r="T13" s="373"/>
      <c r="U13" s="373"/>
      <c r="V13" s="403">
        <f t="shared" ref="V13:AS13" si="8">V14+V15+V16</f>
        <v>8</v>
      </c>
      <c r="W13" s="403">
        <f t="shared" si="8"/>
        <v>8</v>
      </c>
      <c r="X13" s="403">
        <f t="shared" si="8"/>
        <v>8</v>
      </c>
      <c r="Y13" s="403">
        <f t="shared" si="8"/>
        <v>8</v>
      </c>
      <c r="Z13" s="403">
        <f t="shared" si="8"/>
        <v>8</v>
      </c>
      <c r="AA13" s="403">
        <f t="shared" si="8"/>
        <v>10</v>
      </c>
      <c r="AB13" s="402">
        <f t="shared" si="8"/>
        <v>0</v>
      </c>
      <c r="AC13" s="402">
        <f t="shared" si="8"/>
        <v>0</v>
      </c>
      <c r="AD13" s="402">
        <f t="shared" si="8"/>
        <v>0</v>
      </c>
      <c r="AE13" s="402">
        <f t="shared" si="8"/>
        <v>36</v>
      </c>
      <c r="AF13" s="402">
        <f t="shared" si="8"/>
        <v>36</v>
      </c>
      <c r="AG13" s="402">
        <f t="shared" si="8"/>
        <v>36</v>
      </c>
      <c r="AH13" s="402">
        <f t="shared" si="8"/>
        <v>0</v>
      </c>
      <c r="AI13" s="402">
        <f t="shared" si="8"/>
        <v>0</v>
      </c>
      <c r="AJ13" s="402">
        <f t="shared" si="8"/>
        <v>0</v>
      </c>
      <c r="AK13" s="402">
        <f t="shared" si="8"/>
        <v>0</v>
      </c>
      <c r="AL13" s="402">
        <f t="shared" si="8"/>
        <v>0</v>
      </c>
      <c r="AM13" s="419">
        <f t="shared" si="8"/>
        <v>6</v>
      </c>
      <c r="AN13" s="368">
        <f t="shared" si="8"/>
        <v>0</v>
      </c>
      <c r="AO13" s="368">
        <f t="shared" si="8"/>
        <v>0</v>
      </c>
      <c r="AP13" s="368">
        <f t="shared" si="8"/>
        <v>0</v>
      </c>
      <c r="AQ13" s="368">
        <f t="shared" si="8"/>
        <v>0</v>
      </c>
      <c r="AR13" s="368">
        <f t="shared" si="8"/>
        <v>0</v>
      </c>
      <c r="AS13" s="368">
        <f t="shared" si="8"/>
        <v>0</v>
      </c>
      <c r="AT13" s="321"/>
    </row>
    <row r="14" spans="1:49" s="406" customFormat="1" ht="48" customHeight="1" x14ac:dyDescent="0.2">
      <c r="A14" s="418" t="s">
        <v>87</v>
      </c>
      <c r="B14" s="422" t="s">
        <v>272</v>
      </c>
      <c r="C14" s="421">
        <v>7</v>
      </c>
      <c r="D14" s="421">
        <v>7</v>
      </c>
      <c r="E14" s="421">
        <v>7</v>
      </c>
      <c r="F14" s="421">
        <v>7</v>
      </c>
      <c r="G14" s="421">
        <v>7</v>
      </c>
      <c r="H14" s="421">
        <v>7</v>
      </c>
      <c r="I14" s="421">
        <v>8</v>
      </c>
      <c r="J14" s="421">
        <v>7</v>
      </c>
      <c r="K14" s="421">
        <v>7</v>
      </c>
      <c r="L14" s="421">
        <v>8</v>
      </c>
      <c r="M14" s="421">
        <v>8</v>
      </c>
      <c r="N14" s="374"/>
      <c r="O14" s="374"/>
      <c r="P14" s="374"/>
      <c r="Q14" s="374"/>
      <c r="R14" s="374"/>
      <c r="S14" s="370"/>
      <c r="T14" s="373"/>
      <c r="U14" s="373"/>
      <c r="V14" s="420">
        <v>8</v>
      </c>
      <c r="W14" s="420">
        <v>8</v>
      </c>
      <c r="X14" s="420">
        <v>8</v>
      </c>
      <c r="Y14" s="420">
        <v>8</v>
      </c>
      <c r="Z14" s="420">
        <v>8</v>
      </c>
      <c r="AA14" s="420">
        <v>10</v>
      </c>
      <c r="AB14" s="370"/>
      <c r="AC14" s="370"/>
      <c r="AD14" s="370"/>
      <c r="AE14" s="370"/>
      <c r="AF14" s="370"/>
      <c r="AG14" s="370"/>
      <c r="AH14" s="370"/>
      <c r="AI14" s="370"/>
      <c r="AJ14" s="370"/>
      <c r="AK14" s="370"/>
      <c r="AL14" s="374"/>
      <c r="AM14" s="419">
        <v>6</v>
      </c>
      <c r="AN14" s="368"/>
      <c r="AO14" s="368"/>
      <c r="AP14" s="368"/>
      <c r="AQ14" s="368"/>
      <c r="AR14" s="368"/>
      <c r="AS14" s="368"/>
      <c r="AT14" s="367"/>
    </row>
    <row r="15" spans="1:49" s="406" customFormat="1" ht="15" customHeight="1" x14ac:dyDescent="0.2">
      <c r="A15" s="418" t="s">
        <v>88</v>
      </c>
      <c r="B15" s="417" t="s">
        <v>3</v>
      </c>
      <c r="C15" s="416"/>
      <c r="D15" s="416"/>
      <c r="E15" s="416"/>
      <c r="F15" s="416"/>
      <c r="G15" s="416"/>
      <c r="H15" s="416"/>
      <c r="I15" s="416"/>
      <c r="J15" s="416"/>
      <c r="K15" s="416"/>
      <c r="L15" s="416"/>
      <c r="M15" s="416"/>
      <c r="N15" s="410"/>
      <c r="O15" s="410"/>
      <c r="P15" s="410"/>
      <c r="Q15" s="415">
        <v>36</v>
      </c>
      <c r="R15" s="415">
        <v>36</v>
      </c>
      <c r="S15" s="411"/>
      <c r="T15" s="414"/>
      <c r="U15" s="414"/>
      <c r="V15" s="413"/>
      <c r="W15" s="413"/>
      <c r="X15" s="412"/>
      <c r="Y15" s="412"/>
      <c r="Z15" s="412"/>
      <c r="AA15" s="412"/>
      <c r="AB15" s="411"/>
      <c r="AC15" s="411"/>
      <c r="AD15" s="411"/>
      <c r="AE15" s="411"/>
      <c r="AF15" s="411"/>
      <c r="AG15" s="411"/>
      <c r="AH15" s="411"/>
      <c r="AI15" s="411"/>
      <c r="AJ15" s="411"/>
      <c r="AK15" s="410"/>
      <c r="AL15" s="410"/>
      <c r="AM15" s="409"/>
      <c r="AN15" s="408"/>
      <c r="AO15" s="408"/>
      <c r="AP15" s="408"/>
      <c r="AQ15" s="408"/>
      <c r="AR15" s="408"/>
      <c r="AS15" s="408"/>
      <c r="AT15" s="407"/>
    </row>
    <row r="16" spans="1:49" s="406" customFormat="1" ht="23.25" customHeight="1" x14ac:dyDescent="0.2">
      <c r="A16" s="663" t="s">
        <v>89</v>
      </c>
      <c r="B16" s="662" t="s">
        <v>271</v>
      </c>
      <c r="C16" s="661"/>
      <c r="D16" s="652"/>
      <c r="E16" s="652"/>
      <c r="F16" s="652"/>
      <c r="G16" s="652"/>
      <c r="H16" s="652"/>
      <c r="I16" s="652"/>
      <c r="J16" s="652"/>
      <c r="K16" s="652"/>
      <c r="L16" s="652"/>
      <c r="M16" s="652"/>
      <c r="N16" s="649"/>
      <c r="O16" s="649"/>
      <c r="P16" s="649"/>
      <c r="Q16" s="649"/>
      <c r="R16" s="649"/>
      <c r="S16" s="643"/>
      <c r="T16" s="650"/>
      <c r="U16" s="650"/>
      <c r="V16" s="651"/>
      <c r="W16" s="651"/>
      <c r="X16" s="653"/>
      <c r="Y16" s="653"/>
      <c r="Z16" s="653"/>
      <c r="AA16" s="653"/>
      <c r="AB16" s="643"/>
      <c r="AC16" s="643"/>
      <c r="AD16" s="643"/>
      <c r="AE16" s="646">
        <v>36</v>
      </c>
      <c r="AF16" s="646">
        <v>36</v>
      </c>
      <c r="AG16" s="646">
        <v>36</v>
      </c>
      <c r="AH16" s="643"/>
      <c r="AI16" s="643"/>
      <c r="AJ16" s="643"/>
      <c r="AK16" s="649"/>
      <c r="AL16" s="649"/>
      <c r="AM16" s="645"/>
      <c r="AN16" s="644"/>
      <c r="AO16" s="644"/>
      <c r="AP16" s="644"/>
      <c r="AQ16" s="644"/>
      <c r="AR16" s="644"/>
      <c r="AS16" s="644"/>
      <c r="AT16" s="642"/>
    </row>
    <row r="17" spans="1:46" ht="5.25" hidden="1" customHeight="1" x14ac:dyDescent="0.2">
      <c r="A17" s="663"/>
      <c r="B17" s="662"/>
      <c r="C17" s="661"/>
      <c r="D17" s="652"/>
      <c r="E17" s="652"/>
      <c r="F17" s="652"/>
      <c r="G17" s="652"/>
      <c r="H17" s="652"/>
      <c r="I17" s="652"/>
      <c r="J17" s="652"/>
      <c r="K17" s="652"/>
      <c r="L17" s="652"/>
      <c r="M17" s="652"/>
      <c r="N17" s="649"/>
      <c r="O17" s="649"/>
      <c r="P17" s="649"/>
      <c r="Q17" s="649"/>
      <c r="R17" s="649"/>
      <c r="S17" s="643"/>
      <c r="T17" s="650"/>
      <c r="U17" s="650"/>
      <c r="V17" s="651"/>
      <c r="W17" s="651"/>
      <c r="X17" s="653"/>
      <c r="Y17" s="653"/>
      <c r="Z17" s="653"/>
      <c r="AA17" s="653"/>
      <c r="AB17" s="643"/>
      <c r="AC17" s="643"/>
      <c r="AD17" s="643"/>
      <c r="AE17" s="646"/>
      <c r="AF17" s="646"/>
      <c r="AG17" s="646"/>
      <c r="AH17" s="643"/>
      <c r="AI17" s="643"/>
      <c r="AJ17" s="643"/>
      <c r="AK17" s="649"/>
      <c r="AL17" s="649"/>
      <c r="AM17" s="645"/>
      <c r="AN17" s="644"/>
      <c r="AO17" s="644"/>
      <c r="AP17" s="644"/>
      <c r="AQ17" s="644"/>
      <c r="AR17" s="644"/>
      <c r="AS17" s="644"/>
      <c r="AT17" s="642"/>
    </row>
    <row r="18" spans="1:46" ht="41.25" customHeight="1" x14ac:dyDescent="0.2">
      <c r="A18" s="405" t="s">
        <v>137</v>
      </c>
      <c r="B18" s="404" t="s">
        <v>270</v>
      </c>
      <c r="C18" s="403">
        <f t="shared" ref="C18:M18" si="9">C19+C20+C21</f>
        <v>11</v>
      </c>
      <c r="D18" s="403">
        <f t="shared" si="9"/>
        <v>11</v>
      </c>
      <c r="E18" s="403">
        <f t="shared" si="9"/>
        <v>11</v>
      </c>
      <c r="F18" s="403">
        <f t="shared" si="9"/>
        <v>11</v>
      </c>
      <c r="G18" s="403">
        <f t="shared" si="9"/>
        <v>11</v>
      </c>
      <c r="H18" s="403">
        <f t="shared" si="9"/>
        <v>11</v>
      </c>
      <c r="I18" s="403">
        <f t="shared" si="9"/>
        <v>10</v>
      </c>
      <c r="J18" s="403">
        <f t="shared" si="9"/>
        <v>10</v>
      </c>
      <c r="K18" s="403">
        <f t="shared" si="9"/>
        <v>10</v>
      </c>
      <c r="L18" s="403">
        <f t="shared" si="9"/>
        <v>8</v>
      </c>
      <c r="M18" s="403">
        <f t="shared" si="9"/>
        <v>14</v>
      </c>
      <c r="N18" s="402"/>
      <c r="O18" s="402"/>
      <c r="P18" s="402"/>
      <c r="Q18" s="402"/>
      <c r="R18" s="402"/>
      <c r="S18" s="402">
        <f>S19+S20+S21</f>
        <v>36</v>
      </c>
      <c r="T18" s="401"/>
      <c r="U18" s="401"/>
      <c r="V18" s="400">
        <f t="shared" ref="V18:AA18" si="10">V19+V20+V21</f>
        <v>8</v>
      </c>
      <c r="W18" s="400">
        <f t="shared" si="10"/>
        <v>8</v>
      </c>
      <c r="X18" s="400">
        <f t="shared" si="10"/>
        <v>8</v>
      </c>
      <c r="Y18" s="400">
        <f t="shared" si="10"/>
        <v>8</v>
      </c>
      <c r="Z18" s="400">
        <f t="shared" si="10"/>
        <v>8</v>
      </c>
      <c r="AA18" s="400">
        <f t="shared" si="10"/>
        <v>8</v>
      </c>
      <c r="AB18" s="370"/>
      <c r="AC18" s="370"/>
      <c r="AD18" s="370"/>
      <c r="AE18" s="370"/>
      <c r="AF18" s="370"/>
      <c r="AG18" s="370"/>
      <c r="AH18" s="399">
        <f>AH19+AH20+AH21</f>
        <v>36</v>
      </c>
      <c r="AI18" s="399"/>
      <c r="AJ18" s="399"/>
      <c r="AK18" s="399"/>
      <c r="AL18" s="399"/>
      <c r="AM18" s="398">
        <v>6</v>
      </c>
      <c r="AN18" s="397"/>
      <c r="AO18" s="397"/>
      <c r="AP18" s="397"/>
      <c r="AQ18" s="397"/>
      <c r="AR18" s="397"/>
      <c r="AS18" s="397"/>
      <c r="AT18" s="367"/>
    </row>
    <row r="19" spans="1:46" ht="51" customHeight="1" x14ac:dyDescent="0.2">
      <c r="A19" s="392" t="s">
        <v>138</v>
      </c>
      <c r="B19" s="391" t="s">
        <v>269</v>
      </c>
      <c r="C19" s="395">
        <v>11</v>
      </c>
      <c r="D19" s="395">
        <v>11</v>
      </c>
      <c r="E19" s="395">
        <v>11</v>
      </c>
      <c r="F19" s="395">
        <v>11</v>
      </c>
      <c r="G19" s="395">
        <v>11</v>
      </c>
      <c r="H19" s="395">
        <v>11</v>
      </c>
      <c r="I19" s="395">
        <v>10</v>
      </c>
      <c r="J19" s="396">
        <v>10</v>
      </c>
      <c r="K19" s="396">
        <v>10</v>
      </c>
      <c r="L19" s="395">
        <v>8</v>
      </c>
      <c r="M19" s="395">
        <v>14</v>
      </c>
      <c r="N19" s="382"/>
      <c r="O19" s="382"/>
      <c r="P19" s="382"/>
      <c r="Q19" s="382"/>
      <c r="R19" s="382"/>
      <c r="S19" s="383"/>
      <c r="T19" s="386"/>
      <c r="U19" s="386"/>
      <c r="V19" s="394">
        <v>8</v>
      </c>
      <c r="W19" s="394">
        <v>8</v>
      </c>
      <c r="X19" s="394">
        <v>8</v>
      </c>
      <c r="Y19" s="394">
        <v>8</v>
      </c>
      <c r="Z19" s="394">
        <v>8</v>
      </c>
      <c r="AA19" s="394">
        <v>8</v>
      </c>
      <c r="AB19" s="383"/>
      <c r="AC19" s="383"/>
      <c r="AD19" s="383"/>
      <c r="AE19" s="383"/>
      <c r="AF19" s="383"/>
      <c r="AG19" s="383"/>
      <c r="AH19" s="383"/>
      <c r="AI19" s="383"/>
      <c r="AJ19" s="383"/>
      <c r="AK19" s="382"/>
      <c r="AL19" s="382"/>
      <c r="AM19" s="393">
        <v>6</v>
      </c>
      <c r="AN19" s="380"/>
      <c r="AO19" s="380"/>
      <c r="AP19" s="380"/>
      <c r="AQ19" s="380"/>
      <c r="AR19" s="380"/>
      <c r="AS19" s="380"/>
      <c r="AT19" s="379"/>
    </row>
    <row r="20" spans="1:46" ht="14.25" customHeight="1" x14ac:dyDescent="0.2">
      <c r="A20" s="392" t="s">
        <v>139</v>
      </c>
      <c r="B20" s="391" t="s">
        <v>3</v>
      </c>
      <c r="C20" s="388"/>
      <c r="D20" s="387"/>
      <c r="E20" s="387"/>
      <c r="F20" s="387"/>
      <c r="G20" s="387"/>
      <c r="H20" s="387"/>
      <c r="I20" s="387"/>
      <c r="J20" s="387"/>
      <c r="K20" s="387"/>
      <c r="L20" s="387"/>
      <c r="M20" s="387"/>
      <c r="N20" s="382"/>
      <c r="O20" s="382"/>
      <c r="P20" s="382"/>
      <c r="Q20" s="382"/>
      <c r="R20" s="382"/>
      <c r="S20" s="383">
        <v>36</v>
      </c>
      <c r="T20" s="386"/>
      <c r="U20" s="386"/>
      <c r="V20" s="385"/>
      <c r="W20" s="385"/>
      <c r="X20" s="384"/>
      <c r="Y20" s="384"/>
      <c r="Z20" s="384"/>
      <c r="AA20" s="384"/>
      <c r="AB20" s="383"/>
      <c r="AC20" s="383"/>
      <c r="AD20" s="383"/>
      <c r="AE20" s="383"/>
      <c r="AF20" s="383"/>
      <c r="AG20" s="383"/>
      <c r="AH20" s="383"/>
      <c r="AI20" s="383"/>
      <c r="AJ20" s="383"/>
      <c r="AK20" s="382"/>
      <c r="AL20" s="382"/>
      <c r="AM20" s="381"/>
      <c r="AN20" s="380"/>
      <c r="AO20" s="380"/>
      <c r="AP20" s="380"/>
      <c r="AQ20" s="380"/>
      <c r="AR20" s="380"/>
      <c r="AS20" s="380"/>
      <c r="AT20" s="379"/>
    </row>
    <row r="21" spans="1:46" ht="15.75" customHeight="1" x14ac:dyDescent="0.2">
      <c r="A21" s="392" t="s">
        <v>140</v>
      </c>
      <c r="B21" s="391" t="s">
        <v>4</v>
      </c>
      <c r="C21" s="388"/>
      <c r="D21" s="387"/>
      <c r="E21" s="387"/>
      <c r="F21" s="387"/>
      <c r="G21" s="387"/>
      <c r="H21" s="387"/>
      <c r="I21" s="387"/>
      <c r="J21" s="387"/>
      <c r="K21" s="387"/>
      <c r="L21" s="387"/>
      <c r="M21" s="387"/>
      <c r="N21" s="382"/>
      <c r="O21" s="382"/>
      <c r="P21" s="382"/>
      <c r="Q21" s="382"/>
      <c r="R21" s="382"/>
      <c r="S21" s="383"/>
      <c r="T21" s="386"/>
      <c r="U21" s="386"/>
      <c r="V21" s="385"/>
      <c r="W21" s="385"/>
      <c r="X21" s="384"/>
      <c r="Y21" s="384"/>
      <c r="Z21" s="384"/>
      <c r="AA21" s="384"/>
      <c r="AB21" s="383"/>
      <c r="AC21" s="383"/>
      <c r="AD21" s="383"/>
      <c r="AE21" s="383"/>
      <c r="AF21" s="383"/>
      <c r="AG21" s="383"/>
      <c r="AH21" s="383">
        <v>36</v>
      </c>
      <c r="AI21" s="383"/>
      <c r="AJ21" s="383"/>
      <c r="AK21" s="382"/>
      <c r="AL21" s="382"/>
      <c r="AM21" s="381"/>
      <c r="AN21" s="380"/>
      <c r="AO21" s="380"/>
      <c r="AP21" s="380"/>
      <c r="AQ21" s="380"/>
      <c r="AR21" s="380"/>
      <c r="AS21" s="380"/>
      <c r="AT21" s="379"/>
    </row>
    <row r="22" spans="1:46" ht="16.5" customHeight="1" x14ac:dyDescent="0.2">
      <c r="A22" s="390" t="s">
        <v>268</v>
      </c>
      <c r="B22" s="389" t="s">
        <v>4</v>
      </c>
      <c r="C22" s="388"/>
      <c r="D22" s="387"/>
      <c r="E22" s="387"/>
      <c r="F22" s="387"/>
      <c r="G22" s="387"/>
      <c r="H22" s="387"/>
      <c r="I22" s="387"/>
      <c r="J22" s="387"/>
      <c r="K22" s="387"/>
      <c r="L22" s="387"/>
      <c r="M22" s="387"/>
      <c r="N22" s="382"/>
      <c r="O22" s="382"/>
      <c r="P22" s="382"/>
      <c r="Q22" s="382"/>
      <c r="R22" s="382"/>
      <c r="S22" s="383"/>
      <c r="T22" s="386"/>
      <c r="U22" s="386"/>
      <c r="V22" s="385"/>
      <c r="W22" s="385"/>
      <c r="X22" s="384"/>
      <c r="Y22" s="384"/>
      <c r="Z22" s="384"/>
      <c r="AA22" s="384"/>
      <c r="AB22" s="383"/>
      <c r="AC22" s="383"/>
      <c r="AD22" s="383"/>
      <c r="AE22" s="383"/>
      <c r="AF22" s="383"/>
      <c r="AG22" s="383"/>
      <c r="AH22" s="383"/>
      <c r="AI22" s="383">
        <v>36</v>
      </c>
      <c r="AJ22" s="383">
        <v>36</v>
      </c>
      <c r="AK22" s="382">
        <v>36</v>
      </c>
      <c r="AL22" s="382">
        <v>36</v>
      </c>
      <c r="AM22" s="381"/>
      <c r="AN22" s="380"/>
      <c r="AO22" s="380"/>
      <c r="AP22" s="380"/>
      <c r="AQ22" s="380"/>
      <c r="AR22" s="380"/>
      <c r="AS22" s="380"/>
      <c r="AT22" s="379"/>
    </row>
    <row r="23" spans="1:46" ht="18.75" customHeight="1" x14ac:dyDescent="0.2">
      <c r="A23" s="378" t="s">
        <v>90</v>
      </c>
      <c r="B23" s="377" t="s">
        <v>192</v>
      </c>
      <c r="C23" s="376"/>
      <c r="D23" s="375"/>
      <c r="E23" s="375"/>
      <c r="F23" s="375"/>
      <c r="G23" s="375"/>
      <c r="H23" s="375"/>
      <c r="I23" s="375"/>
      <c r="J23" s="375"/>
      <c r="K23" s="375"/>
      <c r="L23" s="375"/>
      <c r="M23" s="375"/>
      <c r="N23" s="374"/>
      <c r="O23" s="374"/>
      <c r="P23" s="374"/>
      <c r="Q23" s="374"/>
      <c r="R23" s="374"/>
      <c r="S23" s="370"/>
      <c r="T23" s="373"/>
      <c r="U23" s="373"/>
      <c r="V23" s="372"/>
      <c r="W23" s="372"/>
      <c r="X23" s="371"/>
      <c r="Y23" s="371"/>
      <c r="Z23" s="371"/>
      <c r="AA23" s="371"/>
      <c r="AB23" s="370"/>
      <c r="AC23" s="370"/>
      <c r="AD23" s="370"/>
      <c r="AE23" s="370"/>
      <c r="AF23" s="370"/>
      <c r="AG23" s="370"/>
      <c r="AH23" s="370"/>
      <c r="AI23" s="370"/>
      <c r="AJ23" s="370"/>
      <c r="AK23" s="370"/>
      <c r="AL23" s="370"/>
      <c r="AM23" s="369"/>
      <c r="AN23" s="368">
        <v>36</v>
      </c>
      <c r="AO23" s="368">
        <v>36</v>
      </c>
      <c r="AP23" s="368">
        <v>36</v>
      </c>
      <c r="AQ23" s="368">
        <v>36</v>
      </c>
      <c r="AR23" s="368">
        <v>36</v>
      </c>
      <c r="AS23" s="368">
        <v>36</v>
      </c>
      <c r="AT23" s="367"/>
    </row>
    <row r="24" spans="1:46" ht="21" customHeight="1" x14ac:dyDescent="0.2">
      <c r="A24" s="657" t="s">
        <v>253</v>
      </c>
      <c r="B24" s="658"/>
      <c r="C24" s="648">
        <f t="shared" ref="C24:AS24" si="11">C4+C8+C22+C23</f>
        <v>36</v>
      </c>
      <c r="D24" s="648">
        <f t="shared" si="11"/>
        <v>36</v>
      </c>
      <c r="E24" s="648">
        <f t="shared" si="11"/>
        <v>36</v>
      </c>
      <c r="F24" s="648">
        <f t="shared" si="11"/>
        <v>36</v>
      </c>
      <c r="G24" s="648">
        <f t="shared" si="11"/>
        <v>36</v>
      </c>
      <c r="H24" s="648">
        <f t="shared" si="11"/>
        <v>36</v>
      </c>
      <c r="I24" s="648">
        <f t="shared" si="11"/>
        <v>36</v>
      </c>
      <c r="J24" s="648">
        <f t="shared" si="11"/>
        <v>36</v>
      </c>
      <c r="K24" s="648">
        <f t="shared" si="11"/>
        <v>36</v>
      </c>
      <c r="L24" s="648">
        <f t="shared" si="11"/>
        <v>36</v>
      </c>
      <c r="M24" s="648">
        <f t="shared" si="11"/>
        <v>36</v>
      </c>
      <c r="N24" s="648">
        <f t="shared" si="11"/>
        <v>36</v>
      </c>
      <c r="O24" s="648">
        <f t="shared" si="11"/>
        <v>36</v>
      </c>
      <c r="P24" s="648">
        <f t="shared" si="11"/>
        <v>36</v>
      </c>
      <c r="Q24" s="648">
        <f t="shared" si="11"/>
        <v>36</v>
      </c>
      <c r="R24" s="648">
        <f t="shared" si="11"/>
        <v>36</v>
      </c>
      <c r="S24" s="648">
        <f t="shared" si="11"/>
        <v>36</v>
      </c>
      <c r="T24" s="648">
        <f t="shared" si="11"/>
        <v>0</v>
      </c>
      <c r="U24" s="648">
        <f t="shared" si="11"/>
        <v>0</v>
      </c>
      <c r="V24" s="648">
        <f t="shared" si="11"/>
        <v>36</v>
      </c>
      <c r="W24" s="648">
        <f t="shared" si="11"/>
        <v>36</v>
      </c>
      <c r="X24" s="648">
        <f t="shared" si="11"/>
        <v>36</v>
      </c>
      <c r="Y24" s="648">
        <f t="shared" si="11"/>
        <v>36</v>
      </c>
      <c r="Z24" s="648">
        <f t="shared" si="11"/>
        <v>36</v>
      </c>
      <c r="AA24" s="648">
        <f t="shared" si="11"/>
        <v>36</v>
      </c>
      <c r="AB24" s="648">
        <f t="shared" si="11"/>
        <v>36</v>
      </c>
      <c r="AC24" s="648">
        <f t="shared" si="11"/>
        <v>36</v>
      </c>
      <c r="AD24" s="648">
        <f t="shared" si="11"/>
        <v>36</v>
      </c>
      <c r="AE24" s="648">
        <f t="shared" si="11"/>
        <v>36</v>
      </c>
      <c r="AF24" s="648">
        <f t="shared" si="11"/>
        <v>36</v>
      </c>
      <c r="AG24" s="648">
        <f t="shared" si="11"/>
        <v>36</v>
      </c>
      <c r="AH24" s="648">
        <f t="shared" si="11"/>
        <v>36</v>
      </c>
      <c r="AI24" s="648">
        <f t="shared" si="11"/>
        <v>36</v>
      </c>
      <c r="AJ24" s="648">
        <f t="shared" si="11"/>
        <v>36</v>
      </c>
      <c r="AK24" s="648">
        <f t="shared" si="11"/>
        <v>36</v>
      </c>
      <c r="AL24" s="648">
        <f t="shared" si="11"/>
        <v>36</v>
      </c>
      <c r="AM24" s="648">
        <f t="shared" si="11"/>
        <v>36</v>
      </c>
      <c r="AN24" s="648">
        <f t="shared" si="11"/>
        <v>36</v>
      </c>
      <c r="AO24" s="648">
        <f t="shared" si="11"/>
        <v>36</v>
      </c>
      <c r="AP24" s="648">
        <f t="shared" si="11"/>
        <v>36</v>
      </c>
      <c r="AQ24" s="648">
        <f t="shared" si="11"/>
        <v>36</v>
      </c>
      <c r="AR24" s="648">
        <f t="shared" si="11"/>
        <v>36</v>
      </c>
      <c r="AS24" s="648">
        <f t="shared" si="11"/>
        <v>36</v>
      </c>
      <c r="AT24" s="641">
        <v>1476</v>
      </c>
    </row>
    <row r="25" spans="1:46" ht="6.75" customHeight="1" x14ac:dyDescent="0.2">
      <c r="A25" s="659"/>
      <c r="B25" s="660"/>
      <c r="C25" s="648"/>
      <c r="D25" s="648"/>
      <c r="E25" s="648"/>
      <c r="F25" s="648"/>
      <c r="G25" s="648"/>
      <c r="H25" s="648"/>
      <c r="I25" s="648"/>
      <c r="J25" s="648"/>
      <c r="K25" s="648"/>
      <c r="L25" s="648"/>
      <c r="M25" s="648"/>
      <c r="N25" s="648"/>
      <c r="O25" s="648"/>
      <c r="P25" s="648"/>
      <c r="Q25" s="648"/>
      <c r="R25" s="648"/>
      <c r="S25" s="648"/>
      <c r="T25" s="648"/>
      <c r="U25" s="648"/>
      <c r="V25" s="648"/>
      <c r="W25" s="648"/>
      <c r="X25" s="648"/>
      <c r="Y25" s="648"/>
      <c r="Z25" s="648"/>
      <c r="AA25" s="648"/>
      <c r="AB25" s="648"/>
      <c r="AC25" s="648"/>
      <c r="AD25" s="648"/>
      <c r="AE25" s="648"/>
      <c r="AF25" s="648"/>
      <c r="AG25" s="648"/>
      <c r="AH25" s="648"/>
      <c r="AI25" s="648"/>
      <c r="AJ25" s="648"/>
      <c r="AK25" s="648"/>
      <c r="AL25" s="648"/>
      <c r="AM25" s="648"/>
      <c r="AN25" s="648"/>
      <c r="AO25" s="648"/>
      <c r="AP25" s="648"/>
      <c r="AQ25" s="648"/>
      <c r="AR25" s="648"/>
      <c r="AS25" s="648"/>
      <c r="AT25" s="641"/>
    </row>
    <row r="26" spans="1:46" x14ac:dyDescent="0.2">
      <c r="F26" s="313"/>
      <c r="G26" s="647" t="s">
        <v>251</v>
      </c>
      <c r="H26" s="647"/>
      <c r="I26" s="647"/>
      <c r="J26" s="647"/>
      <c r="K26" s="647"/>
      <c r="L26" s="647"/>
      <c r="M26" s="647"/>
      <c r="N26" s="647"/>
      <c r="O26" s="647"/>
      <c r="S26" s="314"/>
      <c r="T26" s="647" t="s">
        <v>183</v>
      </c>
      <c r="U26" s="647"/>
      <c r="V26" s="647"/>
      <c r="W26" s="647"/>
      <c r="X26" s="647"/>
      <c r="Y26" s="647"/>
    </row>
    <row r="27" spans="1:46" x14ac:dyDescent="0.2">
      <c r="F27" s="366"/>
      <c r="G27" s="647" t="s">
        <v>252</v>
      </c>
      <c r="H27" s="647"/>
      <c r="I27" s="647"/>
      <c r="J27" s="647"/>
      <c r="K27" s="647"/>
      <c r="L27" s="647"/>
      <c r="S27" s="365"/>
      <c r="T27" s="647" t="s">
        <v>192</v>
      </c>
      <c r="U27" s="647"/>
      <c r="V27" s="647"/>
      <c r="W27" s="647"/>
      <c r="X27" s="647"/>
    </row>
  </sheetData>
  <mergeCells count="108">
    <mergeCell ref="AO24:AO25"/>
    <mergeCell ref="AD24:AD25"/>
    <mergeCell ref="AE24:AE25"/>
    <mergeCell ref="AF24:AF25"/>
    <mergeCell ref="AG24:AG25"/>
    <mergeCell ref="AL24:AL25"/>
    <mergeCell ref="AT24:AT25"/>
    <mergeCell ref="AR24:AR25"/>
    <mergeCell ref="AS24:AS25"/>
    <mergeCell ref="AH24:AH25"/>
    <mergeCell ref="AI24:AI25"/>
    <mergeCell ref="AP24:AP25"/>
    <mergeCell ref="AQ24:AQ25"/>
    <mergeCell ref="AJ24:AJ25"/>
    <mergeCell ref="AK24:AK25"/>
    <mergeCell ref="AN24:AN25"/>
    <mergeCell ref="V24:V25"/>
    <mergeCell ref="W24:W25"/>
    <mergeCell ref="X24:X25"/>
    <mergeCell ref="Y24:Y25"/>
    <mergeCell ref="Z24:Z25"/>
    <mergeCell ref="AA24:AA25"/>
    <mergeCell ref="AB24:AB25"/>
    <mergeCell ref="AC24:AC25"/>
    <mergeCell ref="AM24:AM25"/>
    <mergeCell ref="C24:C25"/>
    <mergeCell ref="A24:B25"/>
    <mergeCell ref="D24:D25"/>
    <mergeCell ref="C16:C17"/>
    <mergeCell ref="B16:B17"/>
    <mergeCell ref="D16:D17"/>
    <mergeCell ref="A16:A17"/>
    <mergeCell ref="E24:E25"/>
    <mergeCell ref="F24:F25"/>
    <mergeCell ref="E16:E17"/>
    <mergeCell ref="F16:F17"/>
    <mergeCell ref="B1:B3"/>
    <mergeCell ref="U1:X1"/>
    <mergeCell ref="Z1:AB1"/>
    <mergeCell ref="C2:AT2"/>
    <mergeCell ref="A1:A3"/>
    <mergeCell ref="D1:F1"/>
    <mergeCell ref="H1:K1"/>
    <mergeCell ref="M1:O1"/>
    <mergeCell ref="Q1:S1"/>
    <mergeCell ref="AQ1:AS1"/>
    <mergeCell ref="AD1:AF1"/>
    <mergeCell ref="AH1:AK1"/>
    <mergeCell ref="AM1:AO1"/>
    <mergeCell ref="G16:G17"/>
    <mergeCell ref="H16:H17"/>
    <mergeCell ref="I16:I17"/>
    <mergeCell ref="J16:J17"/>
    <mergeCell ref="K16:K17"/>
    <mergeCell ref="G27:L27"/>
    <mergeCell ref="T27:X27"/>
    <mergeCell ref="AK16:AK17"/>
    <mergeCell ref="X16:X17"/>
    <mergeCell ref="Y16:Y17"/>
    <mergeCell ref="Z16:Z17"/>
    <mergeCell ref="AA16:AA17"/>
    <mergeCell ref="L16:L17"/>
    <mergeCell ref="M16:M17"/>
    <mergeCell ref="N16:N17"/>
    <mergeCell ref="O16:O17"/>
    <mergeCell ref="P16:P17"/>
    <mergeCell ref="Q16:Q17"/>
    <mergeCell ref="P24:P25"/>
    <mergeCell ref="Q24:Q25"/>
    <mergeCell ref="R24:R25"/>
    <mergeCell ref="S24:S25"/>
    <mergeCell ref="T24:T25"/>
    <mergeCell ref="U24:U25"/>
    <mergeCell ref="AL16:AL17"/>
    <mergeCell ref="AC16:AC17"/>
    <mergeCell ref="AD16:AD17"/>
    <mergeCell ref="AE16:AE17"/>
    <mergeCell ref="AF16:AF17"/>
    <mergeCell ref="R16:R17"/>
    <mergeCell ref="T16:T17"/>
    <mergeCell ref="U16:U17"/>
    <mergeCell ref="V16:V17"/>
    <mergeCell ref="S16:S17"/>
    <mergeCell ref="W16:W17"/>
    <mergeCell ref="AT16:AT17"/>
    <mergeCell ref="AH16:AH17"/>
    <mergeCell ref="AI16:AI17"/>
    <mergeCell ref="AS16:AS17"/>
    <mergeCell ref="AM16:AM17"/>
    <mergeCell ref="AB16:AB17"/>
    <mergeCell ref="AG16:AG17"/>
    <mergeCell ref="AJ16:AJ17"/>
    <mergeCell ref="G26:O26"/>
    <mergeCell ref="T26:Y26"/>
    <mergeCell ref="AR16:AR17"/>
    <mergeCell ref="AN16:AN17"/>
    <mergeCell ref="AO16:AO17"/>
    <mergeCell ref="AP16:AP17"/>
    <mergeCell ref="AQ16:AQ17"/>
    <mergeCell ref="G24:G25"/>
    <mergeCell ref="H24:H25"/>
    <mergeCell ref="I24:I25"/>
    <mergeCell ref="J24:J25"/>
    <mergeCell ref="K24:K25"/>
    <mergeCell ref="L24:L25"/>
    <mergeCell ref="M24:M25"/>
    <mergeCell ref="N24:N25"/>
    <mergeCell ref="O24:O25"/>
  </mergeCells>
  <pageMargins left="0.17" right="0.28000000000000003" top="0.22" bottom="0.14000000000000001" header="0.21" footer="0.14000000000000001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H31"/>
  <sheetViews>
    <sheetView topLeftCell="A7" workbookViewId="0">
      <selection activeCell="N34" sqref="N34"/>
    </sheetView>
  </sheetViews>
  <sheetFormatPr defaultColWidth="9" defaultRowHeight="15" x14ac:dyDescent="0.25"/>
  <cols>
    <col min="1" max="1" width="29.75" style="454" customWidth="1"/>
    <col min="2" max="2" width="7" style="453" customWidth="1"/>
    <col min="3" max="3" width="8.5" style="453" customWidth="1"/>
    <col min="4" max="4" width="12.875" style="453" customWidth="1"/>
    <col min="5" max="5" width="5.5" style="453" customWidth="1"/>
    <col min="6" max="6" width="8.375" style="453" customWidth="1"/>
    <col min="7" max="7" width="13.75" style="453" customWidth="1"/>
    <col min="8" max="9" width="10.375" style="453" customWidth="1"/>
    <col min="10" max="10" width="7.375" style="453" customWidth="1"/>
    <col min="11" max="11" width="8.5" style="453" customWidth="1"/>
    <col min="12" max="1022" width="8.125" style="452" customWidth="1"/>
    <col min="1023" max="1023" width="9" style="451" customWidth="1"/>
    <col min="1024" max="16384" width="9" style="451"/>
  </cols>
  <sheetData>
    <row r="1" spans="1:10" ht="16.5" customHeight="1" x14ac:dyDescent="0.25">
      <c r="A1" s="665" t="s">
        <v>287</v>
      </c>
      <c r="B1" s="665"/>
      <c r="C1" s="665"/>
      <c r="D1" s="665"/>
      <c r="E1" s="665"/>
      <c r="F1" s="665"/>
      <c r="G1" s="665"/>
      <c r="H1" s="665"/>
      <c r="I1" s="665"/>
      <c r="J1" s="665"/>
    </row>
    <row r="2" spans="1:10" ht="154.5" customHeight="1" x14ac:dyDescent="0.25">
      <c r="A2" s="460" t="s">
        <v>286</v>
      </c>
      <c r="B2" s="459" t="s">
        <v>325</v>
      </c>
      <c r="C2" s="459" t="s">
        <v>285</v>
      </c>
      <c r="D2" s="459" t="s">
        <v>326</v>
      </c>
      <c r="E2" s="459" t="s">
        <v>327</v>
      </c>
      <c r="F2" s="459" t="s">
        <v>328</v>
      </c>
      <c r="G2" s="459" t="s">
        <v>329</v>
      </c>
      <c r="H2" s="459" t="s">
        <v>330</v>
      </c>
      <c r="I2" s="459" t="s">
        <v>284</v>
      </c>
      <c r="J2" s="459" t="s">
        <v>331</v>
      </c>
    </row>
    <row r="3" spans="1:10" ht="15" customHeight="1" x14ac:dyDescent="0.25">
      <c r="A3" s="664" t="s">
        <v>121</v>
      </c>
      <c r="B3" s="664"/>
      <c r="C3" s="664"/>
      <c r="D3" s="664"/>
      <c r="E3" s="664"/>
      <c r="F3" s="664"/>
      <c r="G3" s="664"/>
      <c r="H3" s="664"/>
      <c r="I3" s="664"/>
      <c r="J3" s="664"/>
    </row>
    <row r="4" spans="1:10" x14ac:dyDescent="0.25">
      <c r="A4" s="457" t="s">
        <v>333</v>
      </c>
      <c r="B4" s="458"/>
      <c r="C4" s="455" t="s">
        <v>278</v>
      </c>
      <c r="D4" s="455" t="s">
        <v>278</v>
      </c>
      <c r="E4" s="455" t="s">
        <v>278</v>
      </c>
      <c r="F4" s="455" t="s">
        <v>278</v>
      </c>
      <c r="G4" s="455" t="s">
        <v>278</v>
      </c>
      <c r="H4" s="458"/>
      <c r="I4" s="458"/>
      <c r="J4" s="458"/>
    </row>
    <row r="5" spans="1:10" ht="22.5" x14ac:dyDescent="0.25">
      <c r="A5" s="457" t="s">
        <v>334</v>
      </c>
      <c r="B5" s="455" t="s">
        <v>278</v>
      </c>
      <c r="C5" s="455" t="s">
        <v>278</v>
      </c>
      <c r="D5" s="455" t="s">
        <v>278</v>
      </c>
      <c r="E5" s="455" t="s">
        <v>278</v>
      </c>
      <c r="F5" s="455" t="s">
        <v>278</v>
      </c>
      <c r="G5" s="455" t="s">
        <v>278</v>
      </c>
      <c r="H5" s="455" t="s">
        <v>278</v>
      </c>
      <c r="I5" s="458"/>
      <c r="J5" s="455" t="s">
        <v>278</v>
      </c>
    </row>
    <row r="6" spans="1:10" ht="18" customHeight="1" x14ac:dyDescent="0.25">
      <c r="A6" s="472" t="s">
        <v>335</v>
      </c>
      <c r="B6" s="455" t="s">
        <v>278</v>
      </c>
      <c r="C6" s="455" t="s">
        <v>278</v>
      </c>
      <c r="D6" s="455" t="s">
        <v>278</v>
      </c>
      <c r="E6" s="455" t="s">
        <v>278</v>
      </c>
      <c r="F6" s="455" t="s">
        <v>278</v>
      </c>
      <c r="G6" s="455" t="s">
        <v>278</v>
      </c>
      <c r="H6" s="455" t="s">
        <v>278</v>
      </c>
      <c r="I6" s="455" t="s">
        <v>278</v>
      </c>
      <c r="J6" s="455" t="s">
        <v>278</v>
      </c>
    </row>
    <row r="7" spans="1:10" x14ac:dyDescent="0.25">
      <c r="A7" s="457" t="s">
        <v>332</v>
      </c>
      <c r="B7" s="458"/>
      <c r="C7" s="455"/>
      <c r="D7" s="455"/>
      <c r="E7" s="455" t="s">
        <v>278</v>
      </c>
      <c r="F7" s="458"/>
      <c r="G7" s="455" t="s">
        <v>278</v>
      </c>
      <c r="H7" s="458"/>
      <c r="I7" s="455" t="s">
        <v>278</v>
      </c>
      <c r="J7" s="458"/>
    </row>
    <row r="8" spans="1:10" x14ac:dyDescent="0.25">
      <c r="A8" s="457" t="s">
        <v>336</v>
      </c>
      <c r="B8" s="455" t="s">
        <v>278</v>
      </c>
      <c r="C8" s="455" t="s">
        <v>278</v>
      </c>
      <c r="D8" s="455" t="s">
        <v>278</v>
      </c>
      <c r="E8" s="455" t="s">
        <v>278</v>
      </c>
      <c r="F8" s="455" t="s">
        <v>278</v>
      </c>
      <c r="G8" s="455" t="s">
        <v>278</v>
      </c>
      <c r="H8" s="455" t="s">
        <v>278</v>
      </c>
      <c r="I8" s="455" t="s">
        <v>278</v>
      </c>
      <c r="J8" s="455" t="s">
        <v>278</v>
      </c>
    </row>
    <row r="9" spans="1:10" ht="15" customHeight="1" x14ac:dyDescent="0.25">
      <c r="A9" s="666" t="s">
        <v>282</v>
      </c>
      <c r="B9" s="666"/>
      <c r="C9" s="666"/>
      <c r="D9" s="666"/>
      <c r="E9" s="666"/>
      <c r="F9" s="666"/>
      <c r="G9" s="666"/>
      <c r="H9" s="666"/>
      <c r="I9" s="666"/>
      <c r="J9" s="666"/>
    </row>
    <row r="10" spans="1:10" x14ac:dyDescent="0.25">
      <c r="A10" s="457" t="s">
        <v>281</v>
      </c>
      <c r="B10" s="455" t="s">
        <v>278</v>
      </c>
      <c r="C10" s="455" t="s">
        <v>278</v>
      </c>
      <c r="D10" s="458"/>
      <c r="E10" s="455" t="s">
        <v>278</v>
      </c>
      <c r="F10" s="455" t="s">
        <v>278</v>
      </c>
      <c r="G10" s="458"/>
      <c r="H10" s="455" t="s">
        <v>278</v>
      </c>
      <c r="I10" s="458"/>
      <c r="J10" s="455" t="s">
        <v>278</v>
      </c>
    </row>
    <row r="11" spans="1:10" x14ac:dyDescent="0.25">
      <c r="A11" s="457" t="s">
        <v>337</v>
      </c>
      <c r="B11" s="455" t="s">
        <v>278</v>
      </c>
      <c r="C11" s="458"/>
      <c r="D11" s="458"/>
      <c r="E11" s="458"/>
      <c r="F11" s="455" t="s">
        <v>278</v>
      </c>
      <c r="G11" s="458"/>
      <c r="H11" s="458"/>
      <c r="I11" s="458"/>
      <c r="J11" s="455" t="s">
        <v>278</v>
      </c>
    </row>
    <row r="12" spans="1:10" ht="17.25" customHeight="1" x14ac:dyDescent="0.25">
      <c r="A12" s="457" t="s">
        <v>338</v>
      </c>
      <c r="B12" s="455" t="s">
        <v>278</v>
      </c>
      <c r="C12" s="455" t="s">
        <v>278</v>
      </c>
      <c r="D12" s="455" t="s">
        <v>278</v>
      </c>
      <c r="E12" s="455" t="s">
        <v>278</v>
      </c>
      <c r="F12" s="455" t="s">
        <v>278</v>
      </c>
      <c r="G12" s="455" t="s">
        <v>278</v>
      </c>
      <c r="H12" s="455" t="s">
        <v>278</v>
      </c>
      <c r="I12" s="455" t="s">
        <v>278</v>
      </c>
      <c r="J12" s="455" t="s">
        <v>278</v>
      </c>
    </row>
    <row r="13" spans="1:10" ht="27" customHeight="1" x14ac:dyDescent="0.25">
      <c r="A13" s="472" t="s">
        <v>339</v>
      </c>
      <c r="B13" s="455" t="s">
        <v>278</v>
      </c>
      <c r="C13" s="455" t="s">
        <v>278</v>
      </c>
      <c r="D13" s="458"/>
      <c r="E13" s="455" t="s">
        <v>278</v>
      </c>
      <c r="F13" s="455" t="s">
        <v>278</v>
      </c>
      <c r="G13" s="458"/>
      <c r="H13" s="455" t="s">
        <v>278</v>
      </c>
      <c r="I13" s="458"/>
      <c r="J13" s="455" t="s">
        <v>278</v>
      </c>
    </row>
    <row r="14" spans="1:10" ht="27" customHeight="1" x14ac:dyDescent="0.25">
      <c r="A14" s="472" t="s">
        <v>340</v>
      </c>
      <c r="B14" s="455" t="s">
        <v>278</v>
      </c>
      <c r="C14" s="455" t="s">
        <v>278</v>
      </c>
      <c r="D14" s="455" t="s">
        <v>278</v>
      </c>
      <c r="E14" s="455" t="s">
        <v>278</v>
      </c>
      <c r="F14" s="455" t="s">
        <v>278</v>
      </c>
      <c r="G14" s="455" t="s">
        <v>278</v>
      </c>
      <c r="H14" s="455" t="s">
        <v>278</v>
      </c>
      <c r="I14" s="455" t="s">
        <v>278</v>
      </c>
      <c r="J14" s="455" t="s">
        <v>278</v>
      </c>
    </row>
    <row r="15" spans="1:10" ht="18.75" customHeight="1" x14ac:dyDescent="0.25">
      <c r="A15" s="457" t="s">
        <v>341</v>
      </c>
      <c r="B15" s="455" t="s">
        <v>278</v>
      </c>
      <c r="C15" s="455" t="s">
        <v>278</v>
      </c>
      <c r="D15" s="455" t="s">
        <v>278</v>
      </c>
      <c r="E15" s="455" t="s">
        <v>278</v>
      </c>
      <c r="F15" s="455" t="s">
        <v>278</v>
      </c>
      <c r="G15" s="458"/>
      <c r="H15" s="455" t="s">
        <v>278</v>
      </c>
      <c r="I15" s="458"/>
      <c r="J15" s="455" t="s">
        <v>278</v>
      </c>
    </row>
    <row r="16" spans="1:10" x14ac:dyDescent="0.25">
      <c r="A16" s="457" t="s">
        <v>342</v>
      </c>
      <c r="B16" s="455" t="s">
        <v>278</v>
      </c>
      <c r="C16" s="455" t="s">
        <v>278</v>
      </c>
      <c r="D16" s="458"/>
      <c r="E16" s="455" t="s">
        <v>278</v>
      </c>
      <c r="F16" s="455" t="s">
        <v>278</v>
      </c>
      <c r="G16" s="458"/>
      <c r="H16" s="455" t="s">
        <v>278</v>
      </c>
      <c r="I16" s="458"/>
      <c r="J16" s="455" t="s">
        <v>278</v>
      </c>
    </row>
    <row r="17" spans="1:10" ht="27" customHeight="1" x14ac:dyDescent="0.25">
      <c r="A17" s="472" t="s">
        <v>343</v>
      </c>
      <c r="B17" s="455" t="s">
        <v>278</v>
      </c>
      <c r="C17" s="455" t="s">
        <v>278</v>
      </c>
      <c r="D17" s="455" t="s">
        <v>278</v>
      </c>
      <c r="E17" s="455" t="s">
        <v>278</v>
      </c>
      <c r="F17" s="455" t="s">
        <v>278</v>
      </c>
      <c r="G17" s="458"/>
      <c r="H17" s="458"/>
      <c r="I17" s="458"/>
      <c r="J17" s="455" t="s">
        <v>278</v>
      </c>
    </row>
    <row r="18" spans="1:10" x14ac:dyDescent="0.25">
      <c r="A18" s="457" t="s">
        <v>344</v>
      </c>
      <c r="B18" s="455" t="s">
        <v>278</v>
      </c>
      <c r="C18" s="455" t="s">
        <v>278</v>
      </c>
      <c r="D18" s="455" t="s">
        <v>278</v>
      </c>
      <c r="E18" s="455" t="s">
        <v>278</v>
      </c>
      <c r="F18" s="455" t="s">
        <v>278</v>
      </c>
      <c r="G18" s="455" t="s">
        <v>278</v>
      </c>
      <c r="H18" s="455" t="s">
        <v>278</v>
      </c>
      <c r="I18" s="455" t="s">
        <v>278</v>
      </c>
      <c r="J18" s="455" t="s">
        <v>278</v>
      </c>
    </row>
    <row r="19" spans="1:10" ht="14.25" customHeight="1" x14ac:dyDescent="0.25">
      <c r="A19" s="664" t="s">
        <v>280</v>
      </c>
      <c r="B19" s="664"/>
      <c r="C19" s="664"/>
      <c r="D19" s="664"/>
      <c r="E19" s="664"/>
      <c r="F19" s="664"/>
      <c r="G19" s="664"/>
      <c r="H19" s="664"/>
      <c r="I19" s="664"/>
      <c r="J19" s="664"/>
    </row>
    <row r="20" spans="1:10" ht="30.75" customHeight="1" x14ac:dyDescent="0.25">
      <c r="A20" s="472" t="s">
        <v>345</v>
      </c>
      <c r="B20" s="455"/>
      <c r="C20" s="455"/>
      <c r="D20" s="455"/>
      <c r="E20" s="455"/>
      <c r="F20" s="455"/>
      <c r="G20" s="455"/>
      <c r="H20" s="455"/>
      <c r="I20" s="455"/>
      <c r="J20" s="455"/>
    </row>
    <row r="21" spans="1:10" ht="30.75" customHeight="1" x14ac:dyDescent="0.25">
      <c r="A21" s="457" t="s">
        <v>346</v>
      </c>
      <c r="B21" s="455" t="s">
        <v>278</v>
      </c>
      <c r="C21" s="455" t="s">
        <v>278</v>
      </c>
      <c r="D21" s="455" t="s">
        <v>278</v>
      </c>
      <c r="E21" s="455" t="s">
        <v>278</v>
      </c>
      <c r="F21" s="455" t="s">
        <v>278</v>
      </c>
      <c r="G21" s="455" t="s">
        <v>278</v>
      </c>
      <c r="H21" s="455" t="s">
        <v>278</v>
      </c>
      <c r="I21" s="455" t="s">
        <v>278</v>
      </c>
      <c r="J21" s="455" t="s">
        <v>278</v>
      </c>
    </row>
    <row r="22" spans="1:10" ht="38.25" customHeight="1" x14ac:dyDescent="0.25">
      <c r="A22" s="457" t="s">
        <v>347</v>
      </c>
      <c r="B22" s="455" t="s">
        <v>278</v>
      </c>
      <c r="C22" s="455" t="s">
        <v>278</v>
      </c>
      <c r="D22" s="455" t="s">
        <v>278</v>
      </c>
      <c r="E22" s="455" t="s">
        <v>278</v>
      </c>
      <c r="F22" s="455" t="s">
        <v>278</v>
      </c>
      <c r="G22" s="455" t="s">
        <v>278</v>
      </c>
      <c r="H22" s="455" t="s">
        <v>278</v>
      </c>
      <c r="I22" s="455" t="s">
        <v>278</v>
      </c>
      <c r="J22" s="455" t="s">
        <v>278</v>
      </c>
    </row>
    <row r="23" spans="1:10" ht="39.75" customHeight="1" x14ac:dyDescent="0.25">
      <c r="A23" s="457" t="s">
        <v>348</v>
      </c>
      <c r="B23" s="455"/>
      <c r="C23" s="455"/>
      <c r="D23" s="455"/>
      <c r="E23" s="455"/>
      <c r="F23" s="455"/>
      <c r="G23" s="455"/>
      <c r="H23" s="455"/>
      <c r="I23" s="455"/>
      <c r="J23" s="455"/>
    </row>
    <row r="24" spans="1:10" ht="53.25" customHeight="1" x14ac:dyDescent="0.25">
      <c r="A24" s="457" t="s">
        <v>349</v>
      </c>
      <c r="B24" s="455" t="s">
        <v>278</v>
      </c>
      <c r="C24" s="455" t="s">
        <v>278</v>
      </c>
      <c r="D24" s="455" t="s">
        <v>278</v>
      </c>
      <c r="E24" s="455" t="s">
        <v>278</v>
      </c>
      <c r="F24" s="455" t="s">
        <v>278</v>
      </c>
      <c r="G24" s="455" t="s">
        <v>278</v>
      </c>
      <c r="H24" s="455" t="s">
        <v>278</v>
      </c>
      <c r="I24" s="455" t="s">
        <v>278</v>
      </c>
      <c r="J24" s="455" t="s">
        <v>278</v>
      </c>
    </row>
    <row r="25" spans="1:10" ht="45.75" customHeight="1" x14ac:dyDescent="0.25">
      <c r="A25" s="472" t="s">
        <v>350</v>
      </c>
      <c r="B25" s="455"/>
      <c r="C25" s="455"/>
      <c r="D25" s="455"/>
      <c r="E25" s="455"/>
      <c r="F25" s="455"/>
      <c r="G25" s="455"/>
      <c r="H25" s="455"/>
      <c r="I25" s="455"/>
      <c r="J25" s="455"/>
    </row>
    <row r="26" spans="1:10" ht="39" customHeight="1" x14ac:dyDescent="0.25">
      <c r="A26" s="457" t="s">
        <v>351</v>
      </c>
      <c r="B26" s="455" t="s">
        <v>278</v>
      </c>
      <c r="C26" s="455" t="s">
        <v>278</v>
      </c>
      <c r="D26" s="455" t="s">
        <v>278</v>
      </c>
      <c r="E26" s="455" t="s">
        <v>278</v>
      </c>
      <c r="F26" s="455" t="s">
        <v>278</v>
      </c>
      <c r="G26" s="455" t="s">
        <v>278</v>
      </c>
      <c r="H26" s="455" t="s">
        <v>278</v>
      </c>
      <c r="I26" s="455" t="s">
        <v>278</v>
      </c>
      <c r="J26" s="455" t="s">
        <v>278</v>
      </c>
    </row>
    <row r="27" spans="1:10" ht="43.5" customHeight="1" x14ac:dyDescent="0.25">
      <c r="A27" s="472" t="s">
        <v>355</v>
      </c>
      <c r="B27" s="455"/>
      <c r="C27" s="455"/>
      <c r="D27" s="455"/>
      <c r="E27" s="455"/>
      <c r="F27" s="455"/>
      <c r="G27" s="455"/>
      <c r="H27" s="455"/>
      <c r="I27" s="455"/>
      <c r="J27" s="455"/>
    </row>
    <row r="28" spans="1:10" ht="47.25" customHeight="1" x14ac:dyDescent="0.25">
      <c r="A28" s="457" t="s">
        <v>352</v>
      </c>
      <c r="B28" s="455" t="s">
        <v>278</v>
      </c>
      <c r="C28" s="455" t="s">
        <v>278</v>
      </c>
      <c r="D28" s="455" t="s">
        <v>278</v>
      </c>
      <c r="E28" s="455" t="s">
        <v>278</v>
      </c>
      <c r="F28" s="455" t="s">
        <v>278</v>
      </c>
      <c r="G28" s="455" t="s">
        <v>278</v>
      </c>
      <c r="H28" s="455" t="s">
        <v>278</v>
      </c>
      <c r="I28" s="455" t="s">
        <v>278</v>
      </c>
      <c r="J28" s="455" t="s">
        <v>278</v>
      </c>
    </row>
    <row r="29" spans="1:10" ht="45" customHeight="1" x14ac:dyDescent="0.25">
      <c r="A29" s="457" t="s">
        <v>353</v>
      </c>
      <c r="B29" s="455" t="s">
        <v>278</v>
      </c>
      <c r="C29" s="455" t="s">
        <v>278</v>
      </c>
      <c r="D29" s="455" t="s">
        <v>278</v>
      </c>
      <c r="E29" s="455" t="s">
        <v>278</v>
      </c>
      <c r="F29" s="455" t="s">
        <v>278</v>
      </c>
      <c r="G29" s="455" t="s">
        <v>278</v>
      </c>
      <c r="H29" s="455" t="s">
        <v>278</v>
      </c>
      <c r="I29" s="455" t="s">
        <v>278</v>
      </c>
      <c r="J29" s="455" t="s">
        <v>278</v>
      </c>
    </row>
    <row r="30" spans="1:10" ht="54" customHeight="1" x14ac:dyDescent="0.25">
      <c r="A30" s="457" t="s">
        <v>354</v>
      </c>
      <c r="B30" s="455" t="s">
        <v>278</v>
      </c>
      <c r="C30" s="455" t="s">
        <v>278</v>
      </c>
      <c r="D30" s="455" t="s">
        <v>278</v>
      </c>
      <c r="E30" s="455" t="s">
        <v>278</v>
      </c>
      <c r="F30" s="455" t="s">
        <v>278</v>
      </c>
      <c r="G30" s="455" t="s">
        <v>278</v>
      </c>
      <c r="H30" s="455" t="s">
        <v>278</v>
      </c>
      <c r="I30" s="455" t="s">
        <v>278</v>
      </c>
      <c r="J30" s="455" t="s">
        <v>278</v>
      </c>
    </row>
    <row r="31" spans="1:10" ht="22.5" customHeight="1" x14ac:dyDescent="0.25">
      <c r="A31" s="456" t="s">
        <v>279</v>
      </c>
      <c r="B31" s="455" t="s">
        <v>278</v>
      </c>
      <c r="C31" s="455" t="s">
        <v>278</v>
      </c>
      <c r="D31" s="455" t="s">
        <v>278</v>
      </c>
      <c r="E31" s="455" t="s">
        <v>278</v>
      </c>
      <c r="F31" s="455" t="s">
        <v>278</v>
      </c>
      <c r="G31" s="455" t="s">
        <v>278</v>
      </c>
      <c r="H31" s="455" t="s">
        <v>278</v>
      </c>
      <c r="I31" s="455" t="s">
        <v>278</v>
      </c>
      <c r="J31" s="455" t="s">
        <v>278</v>
      </c>
    </row>
  </sheetData>
  <mergeCells count="4">
    <mergeCell ref="A19:J19"/>
    <mergeCell ref="A1:J1"/>
    <mergeCell ref="A3:J3"/>
    <mergeCell ref="A9:J9"/>
  </mergeCells>
  <pageMargins left="0.70000000000000007" right="0.70000000000000007" top="1.1437007874015752" bottom="1.1437007874015752" header="0.75000000000000011" footer="0.75000000000000011"/>
  <pageSetup paperSize="9" fitToWidth="0" fitToHeight="0" orientation="portrait" verticalDpi="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N36"/>
  <sheetViews>
    <sheetView topLeftCell="A22" workbookViewId="0">
      <selection activeCell="Z17" sqref="Z17"/>
    </sheetView>
  </sheetViews>
  <sheetFormatPr defaultColWidth="9" defaultRowHeight="15" x14ac:dyDescent="0.25"/>
  <cols>
    <col min="1" max="1" width="27.375" style="454" customWidth="1"/>
    <col min="2" max="2" width="7.5" style="453" customWidth="1"/>
    <col min="3" max="3" width="5.125" style="453" customWidth="1"/>
    <col min="4" max="4" width="8.25" style="453" customWidth="1"/>
    <col min="5" max="6" width="7.25" style="453" customWidth="1"/>
    <col min="7" max="7" width="8.75" style="453" customWidth="1"/>
    <col min="8" max="8" width="5.375" style="453" customWidth="1"/>
    <col min="9" max="9" width="7.375" style="453" customWidth="1"/>
    <col min="10" max="10" width="6.25" style="453" customWidth="1"/>
    <col min="11" max="11" width="6.625" style="453" customWidth="1"/>
    <col min="12" max="12" width="6.125" style="453" customWidth="1"/>
    <col min="13" max="13" width="7.125" style="453" customWidth="1"/>
    <col min="14" max="14" width="6.375" style="453" customWidth="1"/>
    <col min="15" max="15" width="10.625" style="452" customWidth="1"/>
    <col min="16" max="16" width="6.625" style="452" customWidth="1"/>
    <col min="17" max="17" width="7.125" style="452" customWidth="1"/>
    <col min="18" max="18" width="5.375" style="452" customWidth="1"/>
    <col min="19" max="19" width="4.875" style="452" customWidth="1"/>
    <col min="20" max="20" width="5.25" style="452" customWidth="1"/>
    <col min="21" max="21" width="3.625" style="452" customWidth="1"/>
    <col min="22" max="22" width="4.625" style="452" customWidth="1"/>
    <col min="23" max="23" width="8.875" style="452" customWidth="1"/>
    <col min="24" max="24" width="6.875" style="452" customWidth="1"/>
    <col min="25" max="25" width="11" style="452" customWidth="1"/>
    <col min="26" max="1028" width="8.125" style="452" customWidth="1"/>
    <col min="1029" max="1029" width="9" style="451" customWidth="1"/>
    <col min="1030" max="16384" width="9" style="451"/>
  </cols>
  <sheetData>
    <row r="1" spans="1:25" ht="16.5" customHeight="1" x14ac:dyDescent="0.25">
      <c r="A1" s="667" t="s">
        <v>294</v>
      </c>
      <c r="B1" s="667"/>
      <c r="C1" s="667"/>
      <c r="D1" s="667"/>
      <c r="E1" s="667"/>
      <c r="F1" s="667"/>
      <c r="G1" s="667"/>
      <c r="H1" s="667"/>
      <c r="I1" s="667"/>
      <c r="J1" s="667"/>
      <c r="K1" s="667"/>
      <c r="L1" s="667"/>
      <c r="M1" s="667"/>
      <c r="N1" s="667"/>
      <c r="O1" s="667"/>
      <c r="P1" s="667"/>
      <c r="Q1" s="667"/>
      <c r="R1" s="667"/>
      <c r="S1" s="667"/>
      <c r="T1" s="667"/>
      <c r="U1" s="667"/>
      <c r="V1" s="667"/>
      <c r="W1" s="667"/>
      <c r="X1" s="667"/>
      <c r="Y1" s="667"/>
    </row>
    <row r="2" spans="1:25" ht="186.75" customHeight="1" x14ac:dyDescent="0.25">
      <c r="A2" s="460" t="s">
        <v>286</v>
      </c>
      <c r="B2" s="459" t="s">
        <v>358</v>
      </c>
      <c r="C2" s="459" t="s">
        <v>359</v>
      </c>
      <c r="D2" s="459" t="s">
        <v>360</v>
      </c>
      <c r="E2" s="459" t="s">
        <v>361</v>
      </c>
      <c r="F2" s="459" t="s">
        <v>362</v>
      </c>
      <c r="G2" s="474" t="s">
        <v>363</v>
      </c>
      <c r="H2" s="459" t="s">
        <v>364</v>
      </c>
      <c r="I2" s="459" t="s">
        <v>365</v>
      </c>
      <c r="J2" s="459" t="s">
        <v>366</v>
      </c>
      <c r="K2" s="459" t="s">
        <v>367</v>
      </c>
      <c r="L2" s="459" t="s">
        <v>368</v>
      </c>
      <c r="M2" s="464" t="s">
        <v>369</v>
      </c>
      <c r="N2" s="459" t="s">
        <v>370</v>
      </c>
      <c r="O2" s="459" t="s">
        <v>371</v>
      </c>
      <c r="P2" s="459" t="s">
        <v>372</v>
      </c>
      <c r="Q2" s="459" t="s">
        <v>373</v>
      </c>
      <c r="R2" s="475" t="s">
        <v>374</v>
      </c>
      <c r="S2" s="459" t="s">
        <v>375</v>
      </c>
      <c r="T2" s="459" t="s">
        <v>376</v>
      </c>
      <c r="U2" s="459" t="s">
        <v>381</v>
      </c>
      <c r="V2" s="459" t="s">
        <v>377</v>
      </c>
      <c r="W2" s="459" t="s">
        <v>378</v>
      </c>
      <c r="X2" s="459" t="s">
        <v>379</v>
      </c>
      <c r="Y2" s="459" t="s">
        <v>380</v>
      </c>
    </row>
    <row r="3" spans="1:25" ht="15" customHeight="1" x14ac:dyDescent="0.25">
      <c r="A3" s="664" t="s">
        <v>283</v>
      </c>
      <c r="B3" s="664"/>
      <c r="C3" s="664"/>
      <c r="D3" s="664"/>
      <c r="E3" s="664"/>
      <c r="F3" s="664"/>
      <c r="G3" s="664"/>
      <c r="H3" s="664"/>
      <c r="I3" s="664"/>
      <c r="J3" s="664"/>
      <c r="K3" s="664"/>
      <c r="L3" s="664"/>
      <c r="M3" s="664"/>
      <c r="N3" s="664"/>
      <c r="O3" s="664"/>
      <c r="P3" s="664"/>
      <c r="Q3" s="664"/>
      <c r="R3" s="664"/>
      <c r="S3" s="664"/>
      <c r="T3" s="664"/>
      <c r="U3" s="664"/>
      <c r="V3" s="664"/>
      <c r="W3" s="664"/>
      <c r="X3" s="664"/>
      <c r="Y3" s="664"/>
    </row>
    <row r="4" spans="1:25" ht="22.5" x14ac:dyDescent="0.25">
      <c r="A4" s="457" t="s">
        <v>334</v>
      </c>
      <c r="B4" s="455" t="s">
        <v>278</v>
      </c>
      <c r="C4" s="458"/>
      <c r="D4" s="458"/>
      <c r="E4" s="455" t="s">
        <v>278</v>
      </c>
      <c r="F4" s="458"/>
      <c r="G4" s="458"/>
      <c r="H4" s="455" t="s">
        <v>278</v>
      </c>
      <c r="I4" s="458"/>
      <c r="J4" s="458"/>
      <c r="K4" s="458"/>
      <c r="L4" s="458"/>
      <c r="M4" s="461"/>
      <c r="N4" s="463"/>
      <c r="O4" s="462"/>
      <c r="P4" s="462"/>
      <c r="Q4" s="462"/>
      <c r="R4" s="462"/>
      <c r="S4" s="462"/>
      <c r="T4" s="462"/>
      <c r="U4" s="462"/>
      <c r="V4" s="462"/>
      <c r="W4" s="462"/>
      <c r="X4" s="462"/>
      <c r="Y4" s="462"/>
    </row>
    <row r="5" spans="1:25" ht="15" customHeight="1" x14ac:dyDescent="0.25">
      <c r="A5" s="664" t="s">
        <v>282</v>
      </c>
      <c r="B5" s="664"/>
      <c r="C5" s="664"/>
      <c r="D5" s="664"/>
      <c r="E5" s="664"/>
      <c r="F5" s="664"/>
      <c r="G5" s="664"/>
      <c r="H5" s="664"/>
      <c r="I5" s="664"/>
      <c r="J5" s="664"/>
      <c r="K5" s="664"/>
      <c r="L5" s="664"/>
      <c r="M5" s="664"/>
      <c r="N5" s="664"/>
      <c r="O5" s="664"/>
      <c r="P5" s="664"/>
      <c r="Q5" s="664"/>
      <c r="R5" s="664"/>
      <c r="S5" s="664"/>
      <c r="T5" s="664"/>
      <c r="U5" s="664"/>
      <c r="V5" s="664"/>
      <c r="W5" s="664"/>
      <c r="X5" s="664"/>
      <c r="Y5" s="664"/>
    </row>
    <row r="6" spans="1:25" x14ac:dyDescent="0.25">
      <c r="A6" s="477" t="s">
        <v>281</v>
      </c>
      <c r="B6" s="478" t="s">
        <v>278</v>
      </c>
      <c r="C6" s="478" t="s">
        <v>278</v>
      </c>
      <c r="D6" s="478" t="s">
        <v>278</v>
      </c>
      <c r="E6" s="479"/>
      <c r="F6" s="479"/>
      <c r="G6" s="479"/>
      <c r="H6" s="478" t="s">
        <v>278</v>
      </c>
      <c r="I6" s="479"/>
      <c r="J6" s="479"/>
      <c r="K6" s="479"/>
      <c r="L6" s="479"/>
      <c r="M6" s="480"/>
      <c r="N6" s="481"/>
      <c r="O6" s="482"/>
      <c r="P6" s="482"/>
      <c r="Q6" s="482"/>
      <c r="R6" s="482"/>
      <c r="S6" s="482"/>
      <c r="T6" s="482"/>
      <c r="U6" s="482"/>
      <c r="V6" s="482"/>
      <c r="W6" s="482"/>
      <c r="X6" s="482"/>
      <c r="Y6" s="462"/>
    </row>
    <row r="7" spans="1:25" x14ac:dyDescent="0.25">
      <c r="A7" s="477" t="s">
        <v>337</v>
      </c>
      <c r="B7" s="478" t="s">
        <v>278</v>
      </c>
      <c r="C7" s="478" t="s">
        <v>278</v>
      </c>
      <c r="D7" s="478" t="s">
        <v>278</v>
      </c>
      <c r="E7" s="479"/>
      <c r="F7" s="479"/>
      <c r="G7" s="479"/>
      <c r="H7" s="478" t="s">
        <v>278</v>
      </c>
      <c r="I7" s="478" t="s">
        <v>278</v>
      </c>
      <c r="J7" s="478" t="s">
        <v>278</v>
      </c>
      <c r="K7" s="479"/>
      <c r="L7" s="479"/>
      <c r="M7" s="480"/>
      <c r="N7" s="481"/>
      <c r="O7" s="482"/>
      <c r="P7" s="482"/>
      <c r="Q7" s="482"/>
      <c r="R7" s="482"/>
      <c r="S7" s="482"/>
      <c r="T7" s="482"/>
      <c r="U7" s="482"/>
      <c r="V7" s="482"/>
      <c r="W7" s="482"/>
      <c r="X7" s="482"/>
      <c r="Y7" s="462"/>
    </row>
    <row r="8" spans="1:25" x14ac:dyDescent="0.25">
      <c r="A8" s="477" t="s">
        <v>338</v>
      </c>
      <c r="B8" s="478" t="s">
        <v>278</v>
      </c>
      <c r="C8" s="478" t="s">
        <v>278</v>
      </c>
      <c r="D8" s="478" t="s">
        <v>278</v>
      </c>
      <c r="E8" s="478" t="s">
        <v>278</v>
      </c>
      <c r="F8" s="479"/>
      <c r="G8" s="479"/>
      <c r="H8" s="478" t="s">
        <v>278</v>
      </c>
      <c r="I8" s="478" t="s">
        <v>278</v>
      </c>
      <c r="J8" s="478" t="s">
        <v>278</v>
      </c>
      <c r="K8" s="479"/>
      <c r="L8" s="479"/>
      <c r="M8" s="480"/>
      <c r="N8" s="481"/>
      <c r="O8" s="482"/>
      <c r="P8" s="482"/>
      <c r="Q8" s="482"/>
      <c r="R8" s="482"/>
      <c r="S8" s="482"/>
      <c r="T8" s="482"/>
      <c r="U8" s="482"/>
      <c r="V8" s="482"/>
      <c r="W8" s="482"/>
      <c r="X8" s="482"/>
      <c r="Y8" s="462"/>
    </row>
    <row r="9" spans="1:25" ht="22.5" x14ac:dyDescent="0.25">
      <c r="A9" s="483" t="s">
        <v>339</v>
      </c>
      <c r="B9" s="478" t="s">
        <v>278</v>
      </c>
      <c r="C9" s="478" t="s">
        <v>278</v>
      </c>
      <c r="D9" s="478" t="s">
        <v>278</v>
      </c>
      <c r="E9" s="479"/>
      <c r="F9" s="479"/>
      <c r="G9" s="479"/>
      <c r="H9" s="478" t="s">
        <v>278</v>
      </c>
      <c r="I9" s="479"/>
      <c r="J9" s="479"/>
      <c r="K9" s="479"/>
      <c r="L9" s="479"/>
      <c r="M9" s="480"/>
      <c r="N9" s="481"/>
      <c r="O9" s="482"/>
      <c r="P9" s="482"/>
      <c r="Q9" s="482"/>
      <c r="R9" s="482"/>
      <c r="S9" s="482"/>
      <c r="T9" s="482"/>
      <c r="U9" s="482"/>
      <c r="V9" s="482"/>
      <c r="W9" s="482"/>
      <c r="X9" s="482"/>
      <c r="Y9" s="462"/>
    </row>
    <row r="10" spans="1:25" ht="22.5" x14ac:dyDescent="0.25">
      <c r="A10" s="483" t="s">
        <v>340</v>
      </c>
      <c r="B10" s="478" t="s">
        <v>278</v>
      </c>
      <c r="C10" s="478" t="s">
        <v>278</v>
      </c>
      <c r="D10" s="478" t="s">
        <v>278</v>
      </c>
      <c r="E10" s="479"/>
      <c r="F10" s="479"/>
      <c r="G10" s="479"/>
      <c r="H10" s="478" t="s">
        <v>278</v>
      </c>
      <c r="I10" s="478" t="s">
        <v>278</v>
      </c>
      <c r="J10" s="478" t="s">
        <v>278</v>
      </c>
      <c r="K10" s="479"/>
      <c r="L10" s="479"/>
      <c r="M10" s="480"/>
      <c r="N10" s="481"/>
      <c r="O10" s="482"/>
      <c r="P10" s="482"/>
      <c r="Q10" s="482"/>
      <c r="R10" s="482"/>
      <c r="S10" s="482"/>
      <c r="T10" s="482"/>
      <c r="U10" s="482"/>
      <c r="V10" s="482"/>
      <c r="W10" s="482"/>
      <c r="X10" s="482"/>
      <c r="Y10" s="462"/>
    </row>
    <row r="11" spans="1:25" x14ac:dyDescent="0.25">
      <c r="A11" s="477" t="s">
        <v>341</v>
      </c>
      <c r="B11" s="478" t="s">
        <v>278</v>
      </c>
      <c r="C11" s="478" t="s">
        <v>278</v>
      </c>
      <c r="D11" s="478" t="s">
        <v>278</v>
      </c>
      <c r="E11" s="479"/>
      <c r="F11" s="479"/>
      <c r="G11" s="479"/>
      <c r="H11" s="478" t="s">
        <v>278</v>
      </c>
      <c r="I11" s="479"/>
      <c r="J11" s="479"/>
      <c r="K11" s="479"/>
      <c r="L11" s="479"/>
      <c r="M11" s="480"/>
      <c r="N11" s="481"/>
      <c r="O11" s="482"/>
      <c r="P11" s="482"/>
      <c r="Q11" s="482"/>
      <c r="R11" s="482"/>
      <c r="S11" s="482"/>
      <c r="T11" s="482"/>
      <c r="U11" s="482"/>
      <c r="V11" s="482"/>
      <c r="W11" s="482"/>
      <c r="X11" s="482"/>
      <c r="Y11" s="462"/>
    </row>
    <row r="12" spans="1:25" x14ac:dyDescent="0.25">
      <c r="A12" s="477" t="s">
        <v>342</v>
      </c>
      <c r="B12" s="478" t="s">
        <v>278</v>
      </c>
      <c r="C12" s="478" t="s">
        <v>278</v>
      </c>
      <c r="D12" s="478" t="s">
        <v>278</v>
      </c>
      <c r="E12" s="479"/>
      <c r="F12" s="479"/>
      <c r="G12" s="479"/>
      <c r="H12" s="478" t="s">
        <v>278</v>
      </c>
      <c r="I12" s="479"/>
      <c r="J12" s="479"/>
      <c r="K12" s="479"/>
      <c r="L12" s="479"/>
      <c r="M12" s="480"/>
      <c r="N12" s="481"/>
      <c r="O12" s="482"/>
      <c r="P12" s="482"/>
      <c r="Q12" s="482"/>
      <c r="R12" s="482"/>
      <c r="S12" s="482"/>
      <c r="T12" s="482"/>
      <c r="U12" s="482"/>
      <c r="V12" s="482"/>
      <c r="W12" s="482"/>
      <c r="X12" s="482"/>
      <c r="Y12" s="462"/>
    </row>
    <row r="13" spans="1:25" ht="15" customHeight="1" x14ac:dyDescent="0.25">
      <c r="A13" s="483" t="s">
        <v>343</v>
      </c>
      <c r="B13" s="478" t="s">
        <v>278</v>
      </c>
      <c r="C13" s="478" t="s">
        <v>278</v>
      </c>
      <c r="D13" s="478" t="s">
        <v>278</v>
      </c>
      <c r="E13" s="478" t="s">
        <v>278</v>
      </c>
      <c r="F13" s="478" t="s">
        <v>278</v>
      </c>
      <c r="G13" s="478"/>
      <c r="H13" s="478" t="s">
        <v>278</v>
      </c>
      <c r="I13" s="478" t="s">
        <v>278</v>
      </c>
      <c r="J13" s="478" t="s">
        <v>278</v>
      </c>
      <c r="K13" s="479"/>
      <c r="L13" s="479"/>
      <c r="M13" s="480"/>
      <c r="N13" s="481"/>
      <c r="O13" s="482"/>
      <c r="P13" s="482"/>
      <c r="Q13" s="482"/>
      <c r="R13" s="482"/>
      <c r="S13" s="482"/>
      <c r="T13" s="482"/>
      <c r="U13" s="482"/>
      <c r="V13" s="482"/>
      <c r="W13" s="482"/>
      <c r="X13" s="482"/>
      <c r="Y13" s="462"/>
    </row>
    <row r="14" spans="1:25" x14ac:dyDescent="0.25">
      <c r="A14" s="477" t="s">
        <v>344</v>
      </c>
      <c r="B14" s="478" t="s">
        <v>278</v>
      </c>
      <c r="C14" s="478" t="s">
        <v>278</v>
      </c>
      <c r="D14" s="478" t="s">
        <v>278</v>
      </c>
      <c r="E14" s="478" t="s">
        <v>278</v>
      </c>
      <c r="F14" s="478" t="s">
        <v>278</v>
      </c>
      <c r="G14" s="478"/>
      <c r="H14" s="478" t="s">
        <v>278</v>
      </c>
      <c r="I14" s="478" t="s">
        <v>278</v>
      </c>
      <c r="J14" s="478" t="s">
        <v>278</v>
      </c>
      <c r="K14" s="478" t="s">
        <v>278</v>
      </c>
      <c r="L14" s="478" t="s">
        <v>278</v>
      </c>
      <c r="M14" s="478" t="s">
        <v>278</v>
      </c>
      <c r="N14" s="481"/>
      <c r="O14" s="482"/>
      <c r="P14" s="482"/>
      <c r="Q14" s="482"/>
      <c r="R14" s="482"/>
      <c r="S14" s="482"/>
      <c r="T14" s="482"/>
      <c r="U14" s="482"/>
      <c r="V14" s="482"/>
      <c r="W14" s="482"/>
      <c r="X14" s="482"/>
      <c r="Y14" s="462"/>
    </row>
    <row r="15" spans="1:25" ht="21.75" customHeight="1" x14ac:dyDescent="0.25">
      <c r="A15" s="666" t="s">
        <v>280</v>
      </c>
      <c r="B15" s="666"/>
      <c r="C15" s="666"/>
      <c r="D15" s="666"/>
      <c r="E15" s="666"/>
      <c r="F15" s="666"/>
      <c r="G15" s="666"/>
      <c r="H15" s="666"/>
      <c r="I15" s="666"/>
      <c r="J15" s="666"/>
      <c r="K15" s="666"/>
      <c r="L15" s="666"/>
      <c r="M15" s="666"/>
      <c r="N15" s="666"/>
      <c r="O15" s="666"/>
      <c r="P15" s="666"/>
      <c r="Q15" s="666"/>
      <c r="R15" s="666"/>
      <c r="S15" s="666"/>
      <c r="T15" s="666"/>
      <c r="U15" s="666"/>
      <c r="V15" s="666"/>
      <c r="W15" s="666"/>
      <c r="X15" s="666"/>
      <c r="Y15" s="666"/>
    </row>
    <row r="16" spans="1:25" ht="30.75" customHeight="1" x14ac:dyDescent="0.25">
      <c r="A16" s="476" t="s">
        <v>345</v>
      </c>
      <c r="B16" s="458"/>
      <c r="C16" s="458"/>
      <c r="D16" s="458"/>
      <c r="E16" s="458"/>
      <c r="F16" s="458"/>
      <c r="G16" s="458"/>
      <c r="H16" s="458"/>
      <c r="I16" s="458"/>
      <c r="J16" s="458"/>
      <c r="K16" s="458"/>
      <c r="L16" s="458"/>
      <c r="M16" s="461"/>
      <c r="N16" s="463"/>
      <c r="O16" s="462"/>
      <c r="P16" s="462"/>
      <c r="Q16" s="462"/>
      <c r="R16" s="462"/>
      <c r="S16" s="462"/>
      <c r="T16" s="462"/>
      <c r="U16" s="462"/>
      <c r="V16" s="462"/>
      <c r="W16" s="462"/>
      <c r="X16" s="462"/>
      <c r="Y16" s="462"/>
    </row>
    <row r="17" spans="1:25" ht="30.75" customHeight="1" x14ac:dyDescent="0.25">
      <c r="A17" s="457" t="s">
        <v>346</v>
      </c>
      <c r="B17" s="455" t="s">
        <v>278</v>
      </c>
      <c r="C17" s="455" t="s">
        <v>278</v>
      </c>
      <c r="D17" s="455" t="s">
        <v>278</v>
      </c>
      <c r="E17" s="455" t="s">
        <v>278</v>
      </c>
      <c r="F17" s="455" t="s">
        <v>278</v>
      </c>
      <c r="G17" s="455" t="s">
        <v>278</v>
      </c>
      <c r="H17" s="458"/>
      <c r="I17" s="458"/>
      <c r="J17" s="458"/>
      <c r="K17" s="458"/>
      <c r="L17" s="458"/>
      <c r="M17" s="461"/>
      <c r="N17" s="463"/>
      <c r="O17" s="462"/>
      <c r="P17" s="462"/>
      <c r="Q17" s="462"/>
      <c r="R17" s="462"/>
      <c r="S17" s="462"/>
      <c r="T17" s="462"/>
      <c r="U17" s="462"/>
      <c r="V17" s="462"/>
      <c r="W17" s="462"/>
      <c r="X17" s="462"/>
      <c r="Y17" s="462"/>
    </row>
    <row r="18" spans="1:25" ht="42.75" customHeight="1" x14ac:dyDescent="0.25">
      <c r="A18" s="457" t="s">
        <v>347</v>
      </c>
      <c r="B18" s="455" t="s">
        <v>278</v>
      </c>
      <c r="C18" s="455" t="s">
        <v>278</v>
      </c>
      <c r="D18" s="455" t="s">
        <v>278</v>
      </c>
      <c r="E18" s="455" t="s">
        <v>278</v>
      </c>
      <c r="F18" s="455" t="s">
        <v>278</v>
      </c>
      <c r="G18" s="455" t="s">
        <v>278</v>
      </c>
      <c r="H18" s="458"/>
      <c r="I18" s="458"/>
      <c r="J18" s="458"/>
      <c r="K18" s="458"/>
      <c r="L18" s="458"/>
      <c r="M18" s="461"/>
      <c r="N18" s="463"/>
      <c r="O18" s="462"/>
      <c r="P18" s="462"/>
      <c r="Q18" s="462"/>
      <c r="R18" s="462"/>
      <c r="S18" s="462"/>
      <c r="T18" s="462"/>
      <c r="U18" s="462"/>
      <c r="V18" s="462"/>
      <c r="W18" s="462"/>
      <c r="X18" s="462"/>
      <c r="Y18" s="462"/>
    </row>
    <row r="19" spans="1:25" ht="21" customHeight="1" x14ac:dyDescent="0.25">
      <c r="A19" s="457" t="s">
        <v>293</v>
      </c>
      <c r="B19" s="455" t="s">
        <v>278</v>
      </c>
      <c r="C19" s="455" t="s">
        <v>278</v>
      </c>
      <c r="D19" s="455" t="s">
        <v>278</v>
      </c>
      <c r="E19" s="455" t="s">
        <v>278</v>
      </c>
      <c r="F19" s="455" t="s">
        <v>278</v>
      </c>
      <c r="G19" s="455" t="s">
        <v>278</v>
      </c>
      <c r="H19" s="458"/>
      <c r="I19" s="458"/>
      <c r="J19" s="458"/>
      <c r="K19" s="458"/>
      <c r="L19" s="458"/>
      <c r="M19" s="461"/>
      <c r="N19" s="463"/>
      <c r="O19" s="462"/>
      <c r="P19" s="462"/>
      <c r="Q19" s="462"/>
      <c r="R19" s="462"/>
      <c r="S19" s="462"/>
      <c r="T19" s="462"/>
      <c r="U19" s="462"/>
      <c r="V19" s="462"/>
      <c r="W19" s="462"/>
      <c r="X19" s="462"/>
      <c r="Y19" s="462"/>
    </row>
    <row r="20" spans="1:25" ht="23.25" customHeight="1" x14ac:dyDescent="0.25">
      <c r="A20" s="457" t="s">
        <v>292</v>
      </c>
      <c r="B20" s="455" t="s">
        <v>278</v>
      </c>
      <c r="C20" s="455" t="s">
        <v>278</v>
      </c>
      <c r="D20" s="455" t="s">
        <v>278</v>
      </c>
      <c r="E20" s="455" t="s">
        <v>278</v>
      </c>
      <c r="F20" s="455" t="s">
        <v>278</v>
      </c>
      <c r="G20" s="455" t="s">
        <v>278</v>
      </c>
      <c r="H20" s="458"/>
      <c r="I20" s="458"/>
      <c r="J20" s="458"/>
      <c r="K20" s="458"/>
      <c r="L20" s="458"/>
      <c r="M20" s="461"/>
      <c r="N20" s="463"/>
      <c r="O20" s="462"/>
      <c r="P20" s="462"/>
      <c r="Q20" s="462"/>
      <c r="R20" s="462"/>
      <c r="S20" s="462"/>
      <c r="T20" s="462"/>
      <c r="U20" s="462"/>
      <c r="V20" s="462"/>
      <c r="W20" s="462"/>
      <c r="X20" s="462"/>
      <c r="Y20" s="462"/>
    </row>
    <row r="21" spans="1:25" ht="51.75" customHeight="1" x14ac:dyDescent="0.25">
      <c r="A21" s="473" t="s">
        <v>348</v>
      </c>
      <c r="B21" s="458"/>
      <c r="C21" s="458"/>
      <c r="D21" s="458"/>
      <c r="E21" s="458"/>
      <c r="F21" s="458"/>
      <c r="G21" s="458"/>
      <c r="H21" s="455"/>
      <c r="I21" s="455"/>
      <c r="J21" s="455"/>
      <c r="K21" s="458"/>
      <c r="L21" s="458"/>
      <c r="M21" s="461"/>
      <c r="N21" s="463"/>
      <c r="O21" s="462"/>
      <c r="P21" s="462"/>
      <c r="Q21" s="462"/>
      <c r="R21" s="462"/>
      <c r="S21" s="462"/>
      <c r="T21" s="462"/>
      <c r="U21" s="462"/>
      <c r="V21" s="462"/>
      <c r="W21" s="462"/>
      <c r="X21" s="462"/>
      <c r="Y21" s="462"/>
    </row>
    <row r="22" spans="1:25" ht="53.25" customHeight="1" x14ac:dyDescent="0.25">
      <c r="A22" s="457" t="s">
        <v>349</v>
      </c>
      <c r="B22" s="458"/>
      <c r="C22" s="458"/>
      <c r="D22" s="458"/>
      <c r="E22" s="458"/>
      <c r="F22" s="458"/>
      <c r="G22" s="458"/>
      <c r="H22" s="455" t="s">
        <v>278</v>
      </c>
      <c r="I22" s="455" t="s">
        <v>278</v>
      </c>
      <c r="J22" s="455" t="s">
        <v>278</v>
      </c>
      <c r="K22" s="458"/>
      <c r="L22" s="458"/>
      <c r="M22" s="461"/>
      <c r="N22" s="463"/>
      <c r="O22" s="462"/>
      <c r="P22" s="462"/>
      <c r="Q22" s="462"/>
      <c r="R22" s="462"/>
      <c r="S22" s="462"/>
      <c r="T22" s="462"/>
      <c r="U22" s="462"/>
      <c r="V22" s="462"/>
      <c r="W22" s="462"/>
      <c r="X22" s="462"/>
      <c r="Y22" s="462"/>
    </row>
    <row r="23" spans="1:25" x14ac:dyDescent="0.25">
      <c r="A23" s="457" t="s">
        <v>291</v>
      </c>
      <c r="B23" s="458"/>
      <c r="C23" s="458"/>
      <c r="D23" s="458"/>
      <c r="E23" s="458"/>
      <c r="F23" s="458"/>
      <c r="G23" s="458"/>
      <c r="H23" s="455" t="s">
        <v>278</v>
      </c>
      <c r="I23" s="455" t="s">
        <v>278</v>
      </c>
      <c r="J23" s="455" t="s">
        <v>278</v>
      </c>
      <c r="K23" s="458"/>
      <c r="L23" s="458"/>
      <c r="M23" s="461"/>
      <c r="N23" s="463"/>
      <c r="O23" s="462"/>
      <c r="P23" s="462"/>
      <c r="Q23" s="462"/>
      <c r="R23" s="462"/>
      <c r="S23" s="462"/>
      <c r="T23" s="462"/>
      <c r="U23" s="462"/>
      <c r="V23" s="462"/>
      <c r="W23" s="462"/>
      <c r="X23" s="462"/>
      <c r="Y23" s="462"/>
    </row>
    <row r="24" spans="1:25" ht="27" customHeight="1" x14ac:dyDescent="0.25">
      <c r="A24" s="457" t="s">
        <v>290</v>
      </c>
      <c r="B24" s="458"/>
      <c r="C24" s="458"/>
      <c r="D24" s="458"/>
      <c r="E24" s="458"/>
      <c r="F24" s="458"/>
      <c r="G24" s="458"/>
      <c r="H24" s="455" t="s">
        <v>278</v>
      </c>
      <c r="I24" s="455" t="s">
        <v>278</v>
      </c>
      <c r="J24" s="455" t="s">
        <v>278</v>
      </c>
      <c r="K24" s="458"/>
      <c r="L24" s="458"/>
      <c r="M24" s="461"/>
      <c r="N24" s="463"/>
      <c r="O24" s="462"/>
      <c r="P24" s="462"/>
      <c r="Q24" s="462"/>
      <c r="R24" s="462"/>
      <c r="S24" s="462"/>
      <c r="T24" s="462"/>
      <c r="U24" s="462"/>
      <c r="V24" s="462"/>
      <c r="W24" s="462"/>
      <c r="X24" s="462"/>
      <c r="Y24" s="462"/>
    </row>
    <row r="25" spans="1:25" ht="39.75" customHeight="1" x14ac:dyDescent="0.25">
      <c r="A25" s="476" t="s">
        <v>350</v>
      </c>
      <c r="B25" s="458"/>
      <c r="C25" s="458"/>
      <c r="D25" s="458"/>
      <c r="E25" s="458"/>
      <c r="F25" s="458"/>
      <c r="G25" s="458"/>
      <c r="H25" s="458"/>
      <c r="I25" s="458"/>
      <c r="J25" s="458"/>
      <c r="K25" s="458"/>
      <c r="L25" s="458"/>
      <c r="M25" s="461"/>
      <c r="N25" s="463"/>
      <c r="O25" s="462"/>
      <c r="P25" s="462"/>
      <c r="Q25" s="462"/>
      <c r="R25" s="462"/>
      <c r="S25" s="462"/>
      <c r="T25" s="462"/>
      <c r="U25" s="462"/>
      <c r="V25" s="462"/>
      <c r="W25" s="462"/>
      <c r="X25" s="462"/>
      <c r="Y25" s="462"/>
    </row>
    <row r="26" spans="1:25" ht="55.5" customHeight="1" x14ac:dyDescent="0.25">
      <c r="A26" s="457" t="s">
        <v>351</v>
      </c>
      <c r="B26" s="458"/>
      <c r="C26" s="458"/>
      <c r="D26" s="458"/>
      <c r="E26" s="458"/>
      <c r="F26" s="458"/>
      <c r="G26" s="458"/>
      <c r="H26" s="458"/>
      <c r="I26" s="458"/>
      <c r="J26" s="458"/>
      <c r="K26" s="455" t="s">
        <v>278</v>
      </c>
      <c r="L26" s="455" t="s">
        <v>278</v>
      </c>
      <c r="M26" s="455" t="s">
        <v>278</v>
      </c>
      <c r="N26" s="455" t="s">
        <v>278</v>
      </c>
      <c r="O26" s="455" t="s">
        <v>278</v>
      </c>
      <c r="P26" s="455" t="s">
        <v>278</v>
      </c>
      <c r="Q26" s="462"/>
      <c r="R26" s="462"/>
      <c r="S26" s="462"/>
      <c r="T26" s="462"/>
      <c r="U26" s="462"/>
      <c r="V26" s="462"/>
      <c r="W26" s="462"/>
      <c r="X26" s="462"/>
      <c r="Y26" s="462"/>
    </row>
    <row r="27" spans="1:25" ht="18" customHeight="1" x14ac:dyDescent="0.25">
      <c r="A27" s="457" t="s">
        <v>289</v>
      </c>
      <c r="B27" s="458"/>
      <c r="C27" s="458"/>
      <c r="D27" s="458"/>
      <c r="E27" s="458"/>
      <c r="F27" s="458"/>
      <c r="G27" s="458"/>
      <c r="H27" s="458"/>
      <c r="I27" s="458"/>
      <c r="J27" s="458"/>
      <c r="K27" s="455" t="s">
        <v>278</v>
      </c>
      <c r="L27" s="455" t="s">
        <v>278</v>
      </c>
      <c r="M27" s="455" t="s">
        <v>278</v>
      </c>
      <c r="N27" s="455" t="s">
        <v>278</v>
      </c>
      <c r="O27" s="455" t="s">
        <v>278</v>
      </c>
      <c r="P27" s="455" t="s">
        <v>278</v>
      </c>
      <c r="Q27" s="462"/>
      <c r="R27" s="462"/>
      <c r="S27" s="462"/>
      <c r="T27" s="462"/>
      <c r="U27" s="462"/>
      <c r="V27" s="462"/>
      <c r="W27" s="462"/>
      <c r="X27" s="462"/>
      <c r="Y27" s="462"/>
    </row>
    <row r="28" spans="1:25" ht="18" customHeight="1" x14ac:dyDescent="0.25">
      <c r="A28" s="457" t="s">
        <v>288</v>
      </c>
      <c r="B28" s="458"/>
      <c r="C28" s="458"/>
      <c r="D28" s="458"/>
      <c r="E28" s="458"/>
      <c r="F28" s="458"/>
      <c r="G28" s="458"/>
      <c r="H28" s="458"/>
      <c r="I28" s="458"/>
      <c r="J28" s="458"/>
      <c r="K28" s="455" t="s">
        <v>278</v>
      </c>
      <c r="L28" s="455" t="s">
        <v>278</v>
      </c>
      <c r="M28" s="455" t="s">
        <v>278</v>
      </c>
      <c r="N28" s="455" t="s">
        <v>278</v>
      </c>
      <c r="O28" s="455" t="s">
        <v>278</v>
      </c>
      <c r="P28" s="455" t="s">
        <v>278</v>
      </c>
      <c r="Q28" s="462"/>
      <c r="R28" s="462"/>
      <c r="S28" s="462"/>
      <c r="T28" s="462"/>
      <c r="U28" s="462"/>
      <c r="V28" s="462"/>
      <c r="W28" s="462"/>
      <c r="X28" s="462"/>
      <c r="Y28" s="462"/>
    </row>
    <row r="29" spans="1:25" ht="46.5" customHeight="1" x14ac:dyDescent="0.25">
      <c r="A29" s="476" t="s">
        <v>355</v>
      </c>
      <c r="B29" s="458"/>
      <c r="C29" s="458"/>
      <c r="D29" s="458"/>
      <c r="E29" s="458"/>
      <c r="F29" s="458"/>
      <c r="G29" s="458"/>
      <c r="H29" s="458"/>
      <c r="I29" s="458"/>
      <c r="J29" s="458"/>
      <c r="K29" s="458"/>
      <c r="L29" s="458"/>
      <c r="M29" s="461"/>
      <c r="N29" s="463"/>
      <c r="O29" s="462"/>
      <c r="P29" s="462"/>
      <c r="Q29" s="462"/>
      <c r="R29" s="462"/>
      <c r="S29" s="462"/>
      <c r="T29" s="462"/>
      <c r="U29" s="462"/>
      <c r="V29" s="462"/>
      <c r="W29" s="462"/>
      <c r="X29" s="462"/>
      <c r="Y29" s="462"/>
    </row>
    <row r="30" spans="1:25" ht="54" customHeight="1" x14ac:dyDescent="0.25">
      <c r="A30" s="472" t="s">
        <v>352</v>
      </c>
      <c r="B30" s="458"/>
      <c r="C30" s="458"/>
      <c r="D30" s="458"/>
      <c r="E30" s="458"/>
      <c r="F30" s="458"/>
      <c r="G30" s="458"/>
      <c r="H30" s="458"/>
      <c r="I30" s="458"/>
      <c r="J30" s="458"/>
      <c r="K30" s="458"/>
      <c r="L30" s="458"/>
      <c r="M30" s="461"/>
      <c r="N30" s="463"/>
      <c r="O30" s="462"/>
      <c r="P30" s="462"/>
      <c r="Q30" s="455" t="s">
        <v>278</v>
      </c>
      <c r="R30" s="455" t="s">
        <v>278</v>
      </c>
      <c r="S30" s="455" t="s">
        <v>278</v>
      </c>
      <c r="T30" s="455" t="s">
        <v>278</v>
      </c>
      <c r="U30" s="455" t="s">
        <v>278</v>
      </c>
      <c r="V30" s="455"/>
      <c r="W30" s="462"/>
      <c r="X30" s="462"/>
      <c r="Y30" s="462"/>
    </row>
    <row r="31" spans="1:25" ht="13.5" customHeight="1" x14ac:dyDescent="0.25">
      <c r="A31" s="457" t="s">
        <v>356</v>
      </c>
      <c r="B31" s="458"/>
      <c r="C31" s="458"/>
      <c r="D31" s="458"/>
      <c r="E31" s="458"/>
      <c r="F31" s="458"/>
      <c r="G31" s="458"/>
      <c r="H31" s="458"/>
      <c r="I31" s="458"/>
      <c r="J31" s="458"/>
      <c r="K31" s="458"/>
      <c r="L31" s="458"/>
      <c r="M31" s="461"/>
      <c r="N31" s="455"/>
      <c r="O31" s="455"/>
      <c r="P31" s="455"/>
      <c r="Q31" s="455" t="s">
        <v>278</v>
      </c>
      <c r="R31" s="455" t="s">
        <v>278</v>
      </c>
      <c r="S31" s="455" t="s">
        <v>278</v>
      </c>
      <c r="T31" s="455" t="s">
        <v>278</v>
      </c>
      <c r="U31" s="455" t="s">
        <v>278</v>
      </c>
      <c r="V31" s="455"/>
      <c r="W31" s="455"/>
      <c r="X31" s="455"/>
      <c r="Y31" s="455"/>
    </row>
    <row r="32" spans="1:25" ht="18.75" customHeight="1" x14ac:dyDescent="0.25">
      <c r="A32" s="456" t="s">
        <v>357</v>
      </c>
      <c r="B32" s="458"/>
      <c r="C32" s="458"/>
      <c r="D32" s="458"/>
      <c r="E32" s="458"/>
      <c r="F32" s="458"/>
      <c r="G32" s="458"/>
      <c r="H32" s="458"/>
      <c r="I32" s="458"/>
      <c r="J32" s="458"/>
      <c r="K32" s="458"/>
      <c r="L32" s="458"/>
      <c r="M32" s="461"/>
      <c r="N32" s="455"/>
      <c r="O32" s="455"/>
      <c r="P32" s="455"/>
      <c r="Q32" s="455" t="s">
        <v>278</v>
      </c>
      <c r="R32" s="455" t="s">
        <v>278</v>
      </c>
      <c r="S32" s="455" t="s">
        <v>278</v>
      </c>
      <c r="T32" s="455" t="s">
        <v>278</v>
      </c>
      <c r="U32" s="455" t="s">
        <v>278</v>
      </c>
      <c r="V32" s="455"/>
      <c r="W32" s="455"/>
      <c r="X32" s="455"/>
      <c r="Y32" s="455"/>
    </row>
    <row r="33" spans="1:25" ht="41.25" customHeight="1" x14ac:dyDescent="0.25">
      <c r="A33" s="473" t="s">
        <v>353</v>
      </c>
      <c r="B33" s="458"/>
      <c r="C33" s="458"/>
      <c r="D33" s="458"/>
      <c r="E33" s="458"/>
      <c r="F33" s="458"/>
      <c r="G33" s="458"/>
      <c r="H33" s="458"/>
      <c r="I33" s="458"/>
      <c r="J33" s="458"/>
      <c r="K33" s="458"/>
      <c r="L33" s="458"/>
      <c r="M33" s="461"/>
      <c r="N33" s="455"/>
      <c r="O33" s="455"/>
      <c r="P33" s="455"/>
      <c r="Q33" s="455"/>
      <c r="R33" s="455"/>
      <c r="S33" s="455"/>
      <c r="T33" s="455"/>
      <c r="U33" s="455"/>
      <c r="V33" s="455"/>
      <c r="W33" s="455"/>
      <c r="X33" s="455"/>
      <c r="Y33" s="455"/>
    </row>
    <row r="34" spans="1:25" ht="50.25" customHeight="1" x14ac:dyDescent="0.25">
      <c r="A34" s="457" t="s">
        <v>354</v>
      </c>
      <c r="B34" s="458"/>
      <c r="C34" s="458"/>
      <c r="D34" s="458"/>
      <c r="E34" s="458"/>
      <c r="F34" s="458"/>
      <c r="G34" s="458"/>
      <c r="H34" s="458"/>
      <c r="I34" s="458"/>
      <c r="J34" s="458"/>
      <c r="K34" s="458"/>
      <c r="L34" s="458"/>
      <c r="M34" s="461"/>
      <c r="N34" s="455"/>
      <c r="O34" s="455"/>
      <c r="P34" s="455"/>
      <c r="Q34" s="455"/>
      <c r="R34" s="455"/>
      <c r="S34" s="455"/>
      <c r="T34" s="455"/>
      <c r="U34" s="455"/>
      <c r="V34" s="455" t="s">
        <v>278</v>
      </c>
      <c r="W34" s="455" t="s">
        <v>278</v>
      </c>
      <c r="X34" s="455" t="s">
        <v>278</v>
      </c>
      <c r="Y34" s="455" t="s">
        <v>278</v>
      </c>
    </row>
    <row r="35" spans="1:25" ht="14.25" customHeight="1" x14ac:dyDescent="0.25">
      <c r="A35" s="457" t="s">
        <v>356</v>
      </c>
      <c r="B35" s="458"/>
      <c r="C35" s="458"/>
      <c r="D35" s="458"/>
      <c r="E35" s="458"/>
      <c r="F35" s="458"/>
      <c r="G35" s="458"/>
      <c r="H35" s="458"/>
      <c r="I35" s="458"/>
      <c r="J35" s="458"/>
      <c r="K35" s="458"/>
      <c r="L35" s="458"/>
      <c r="M35" s="461"/>
      <c r="N35" s="455"/>
      <c r="O35" s="455"/>
      <c r="P35" s="455"/>
      <c r="Q35" s="455"/>
      <c r="R35" s="455"/>
      <c r="S35" s="455"/>
      <c r="T35" s="455"/>
      <c r="U35" s="455"/>
      <c r="V35" s="455" t="s">
        <v>278</v>
      </c>
      <c r="W35" s="455" t="s">
        <v>278</v>
      </c>
      <c r="X35" s="455" t="s">
        <v>278</v>
      </c>
      <c r="Y35" s="455" t="s">
        <v>278</v>
      </c>
    </row>
    <row r="36" spans="1:25" ht="23.25" customHeight="1" x14ac:dyDescent="0.25">
      <c r="A36" s="457" t="s">
        <v>357</v>
      </c>
      <c r="B36" s="458"/>
      <c r="C36" s="458"/>
      <c r="D36" s="458"/>
      <c r="E36" s="458"/>
      <c r="F36" s="458"/>
      <c r="G36" s="458"/>
      <c r="H36" s="458"/>
      <c r="I36" s="458"/>
      <c r="J36" s="458"/>
      <c r="K36" s="458"/>
      <c r="L36" s="458"/>
      <c r="M36" s="461"/>
      <c r="N36" s="455"/>
      <c r="O36" s="455"/>
      <c r="P36" s="455"/>
      <c r="Q36" s="455"/>
      <c r="R36" s="455"/>
      <c r="S36" s="455"/>
      <c r="T36" s="455"/>
      <c r="U36" s="455"/>
      <c r="V36" s="455" t="s">
        <v>278</v>
      </c>
      <c r="W36" s="455" t="s">
        <v>278</v>
      </c>
      <c r="X36" s="455" t="s">
        <v>278</v>
      </c>
      <c r="Y36" s="455" t="s">
        <v>278</v>
      </c>
    </row>
  </sheetData>
  <mergeCells count="4">
    <mergeCell ref="A1:Y1"/>
    <mergeCell ref="A3:Y3"/>
    <mergeCell ref="A5:Y5"/>
    <mergeCell ref="A15:Y15"/>
  </mergeCells>
  <pageMargins left="0.70000000000000007" right="0.70000000000000007" top="1.1437007874015752" bottom="1.1437007874015752" header="0.75000000000000011" footer="0.75000000000000011"/>
  <pageSetup paperSize="0" fitToWidth="0" fitToHeight="0" orientation="portrait" horizontalDpi="0" verticalDpi="0" copies="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43"/>
  <sheetViews>
    <sheetView topLeftCell="A7" workbookViewId="0">
      <selection activeCell="Z13" sqref="Z13"/>
    </sheetView>
  </sheetViews>
  <sheetFormatPr defaultColWidth="9" defaultRowHeight="12.75" customHeight="1" x14ac:dyDescent="0.2"/>
  <cols>
    <col min="1" max="1" width="4.5" style="466" customWidth="1"/>
    <col min="2" max="2" width="11.875" style="465" customWidth="1"/>
    <col min="3" max="3" width="9.75" style="465" customWidth="1"/>
    <col min="4" max="4" width="9.875" style="465" customWidth="1"/>
    <col min="5" max="5" width="10.25" style="465" customWidth="1"/>
    <col min="6" max="6" width="10.5" style="465" customWidth="1"/>
    <col min="7" max="7" width="10.125" style="465" customWidth="1"/>
    <col min="8" max="1024" width="8.5" style="465" customWidth="1"/>
    <col min="1025" max="1025" width="9" style="451" customWidth="1"/>
    <col min="1026" max="16384" width="9" style="451"/>
  </cols>
  <sheetData>
    <row r="1" spans="1:9" ht="31.5" customHeight="1" x14ac:dyDescent="0.2">
      <c r="A1" s="668" t="s">
        <v>324</v>
      </c>
      <c r="B1" s="668"/>
      <c r="C1" s="668"/>
      <c r="D1" s="668"/>
      <c r="E1" s="668"/>
      <c r="F1" s="668"/>
      <c r="G1" s="668"/>
      <c r="H1" s="668"/>
      <c r="I1" s="668"/>
    </row>
    <row r="2" spans="1:9" ht="16.5" customHeight="1" x14ac:dyDescent="0.2">
      <c r="A2" s="471" t="s">
        <v>323</v>
      </c>
      <c r="B2" s="669" t="s">
        <v>322</v>
      </c>
      <c r="C2" s="669"/>
      <c r="D2" s="669"/>
      <c r="E2" s="669"/>
      <c r="F2" s="669"/>
      <c r="G2" s="669"/>
      <c r="H2" s="669"/>
      <c r="I2" s="669"/>
    </row>
    <row r="3" spans="1:9" ht="16.5" customHeight="1" x14ac:dyDescent="0.2">
      <c r="A3" s="469"/>
      <c r="B3" s="669" t="s">
        <v>321</v>
      </c>
      <c r="C3" s="669"/>
      <c r="D3" s="669"/>
      <c r="E3" s="669"/>
      <c r="F3" s="669"/>
      <c r="G3" s="669"/>
      <c r="H3" s="669"/>
      <c r="I3" s="669"/>
    </row>
    <row r="4" spans="1:9" ht="16.5" customHeight="1" x14ac:dyDescent="0.2">
      <c r="A4" s="470">
        <v>1</v>
      </c>
      <c r="B4" s="670" t="s">
        <v>320</v>
      </c>
      <c r="C4" s="670"/>
      <c r="D4" s="670"/>
      <c r="E4" s="670"/>
      <c r="F4" s="670"/>
      <c r="G4" s="670"/>
      <c r="H4" s="670"/>
      <c r="I4" s="670"/>
    </row>
    <row r="5" spans="1:9" ht="16.5" customHeight="1" x14ac:dyDescent="0.2">
      <c r="A5" s="470">
        <v>2</v>
      </c>
      <c r="B5" s="670" t="s">
        <v>319</v>
      </c>
      <c r="C5" s="670"/>
      <c r="D5" s="670"/>
      <c r="E5" s="670"/>
      <c r="F5" s="670"/>
      <c r="G5" s="670"/>
      <c r="H5" s="670"/>
      <c r="I5" s="670"/>
    </row>
    <row r="6" spans="1:9" ht="16.5" customHeight="1" x14ac:dyDescent="0.2">
      <c r="A6" s="470">
        <v>3</v>
      </c>
      <c r="B6" s="670" t="s">
        <v>318</v>
      </c>
      <c r="C6" s="670"/>
      <c r="D6" s="670"/>
      <c r="E6" s="670"/>
      <c r="F6" s="670"/>
      <c r="G6" s="670"/>
      <c r="H6" s="670"/>
      <c r="I6" s="670"/>
    </row>
    <row r="7" spans="1:9" ht="16.5" customHeight="1" x14ac:dyDescent="0.2">
      <c r="A7" s="470">
        <v>4</v>
      </c>
      <c r="B7" s="670" t="s">
        <v>317</v>
      </c>
      <c r="C7" s="670"/>
      <c r="D7" s="670"/>
      <c r="E7" s="670"/>
      <c r="F7" s="670"/>
      <c r="G7" s="670"/>
      <c r="H7" s="670"/>
      <c r="I7" s="670"/>
    </row>
    <row r="8" spans="1:9" ht="16.5" customHeight="1" x14ac:dyDescent="0.2">
      <c r="A8" s="470">
        <v>5</v>
      </c>
      <c r="B8" s="670" t="s">
        <v>304</v>
      </c>
      <c r="C8" s="670"/>
      <c r="D8" s="670"/>
      <c r="E8" s="670"/>
      <c r="F8" s="670"/>
      <c r="G8" s="670"/>
      <c r="H8" s="670"/>
      <c r="I8" s="670"/>
    </row>
    <row r="9" spans="1:9" ht="16.5" customHeight="1" x14ac:dyDescent="0.2">
      <c r="A9" s="470">
        <v>6</v>
      </c>
      <c r="B9" s="670" t="s">
        <v>316</v>
      </c>
      <c r="C9" s="670"/>
      <c r="D9" s="670"/>
      <c r="E9" s="670"/>
      <c r="F9" s="670"/>
      <c r="G9" s="670"/>
      <c r="H9" s="670"/>
      <c r="I9" s="670"/>
    </row>
    <row r="10" spans="1:9" ht="16.5" customHeight="1" x14ac:dyDescent="0.2">
      <c r="A10" s="470">
        <v>7</v>
      </c>
      <c r="B10" s="670" t="s">
        <v>305</v>
      </c>
      <c r="C10" s="670"/>
      <c r="D10" s="670"/>
      <c r="E10" s="670"/>
      <c r="F10" s="670"/>
      <c r="G10" s="670"/>
      <c r="H10" s="670"/>
      <c r="I10" s="670"/>
    </row>
    <row r="11" spans="1:9" ht="16.5" customHeight="1" x14ac:dyDescent="0.2">
      <c r="A11" s="470">
        <v>8</v>
      </c>
      <c r="B11" s="670" t="s">
        <v>315</v>
      </c>
      <c r="C11" s="670"/>
      <c r="D11" s="670"/>
      <c r="E11" s="670"/>
      <c r="F11" s="670"/>
      <c r="G11" s="670"/>
      <c r="H11" s="670"/>
      <c r="I11" s="670"/>
    </row>
    <row r="12" spans="1:9" ht="16.5" customHeight="1" x14ac:dyDescent="0.2">
      <c r="A12" s="470">
        <v>9</v>
      </c>
      <c r="B12" s="670" t="s">
        <v>314</v>
      </c>
      <c r="C12" s="670"/>
      <c r="D12" s="670"/>
      <c r="E12" s="670"/>
      <c r="F12" s="670"/>
      <c r="G12" s="670"/>
      <c r="H12" s="670"/>
      <c r="I12" s="670"/>
    </row>
    <row r="13" spans="1:9" ht="16.5" customHeight="1" x14ac:dyDescent="0.2">
      <c r="A13" s="470">
        <v>10</v>
      </c>
      <c r="B13" s="671" t="s">
        <v>313</v>
      </c>
      <c r="C13" s="671"/>
      <c r="D13" s="671"/>
      <c r="E13" s="671"/>
      <c r="F13" s="671"/>
      <c r="G13" s="671"/>
      <c r="H13" s="671"/>
      <c r="I13" s="671"/>
    </row>
    <row r="14" spans="1:9" ht="16.5" customHeight="1" x14ac:dyDescent="0.2">
      <c r="A14" s="470">
        <v>11</v>
      </c>
      <c r="B14" s="670" t="s">
        <v>312</v>
      </c>
      <c r="C14" s="670"/>
      <c r="D14" s="670"/>
      <c r="E14" s="670"/>
      <c r="F14" s="670"/>
      <c r="G14" s="670"/>
      <c r="H14" s="670"/>
      <c r="I14" s="670"/>
    </row>
    <row r="15" spans="1:9" ht="16.5" customHeight="1" x14ac:dyDescent="0.2">
      <c r="A15" s="470">
        <v>12</v>
      </c>
      <c r="B15" s="670" t="s">
        <v>311</v>
      </c>
      <c r="C15" s="670"/>
      <c r="D15" s="670"/>
      <c r="E15" s="670"/>
      <c r="F15" s="670"/>
      <c r="G15" s="670"/>
      <c r="H15" s="670"/>
      <c r="I15" s="670"/>
    </row>
    <row r="16" spans="1:9" ht="16.5" customHeight="1" x14ac:dyDescent="0.2">
      <c r="A16" s="470">
        <v>13</v>
      </c>
      <c r="B16" s="670" t="s">
        <v>303</v>
      </c>
      <c r="C16" s="670"/>
      <c r="D16" s="670"/>
      <c r="E16" s="670"/>
      <c r="F16" s="670"/>
      <c r="G16" s="670"/>
      <c r="H16" s="670"/>
      <c r="I16" s="670"/>
    </row>
    <row r="17" spans="1:9" ht="16.5" customHeight="1" x14ac:dyDescent="0.2">
      <c r="A17" s="470">
        <v>14</v>
      </c>
      <c r="B17" s="671" t="s">
        <v>310</v>
      </c>
      <c r="C17" s="671"/>
      <c r="D17" s="671"/>
      <c r="E17" s="671"/>
      <c r="F17" s="671"/>
      <c r="G17" s="671"/>
      <c r="H17" s="671"/>
      <c r="I17" s="671"/>
    </row>
    <row r="18" spans="1:9" ht="16.5" customHeight="1" x14ac:dyDescent="0.2">
      <c r="A18" s="470">
        <v>15</v>
      </c>
      <c r="B18" s="671" t="s">
        <v>309</v>
      </c>
      <c r="C18" s="671"/>
      <c r="D18" s="671"/>
      <c r="E18" s="671"/>
      <c r="F18" s="671"/>
      <c r="G18" s="671"/>
      <c r="H18" s="671"/>
      <c r="I18" s="671"/>
    </row>
    <row r="19" spans="1:9" ht="16.5" customHeight="1" x14ac:dyDescent="0.2">
      <c r="A19" s="470">
        <v>16</v>
      </c>
      <c r="B19" s="671" t="s">
        <v>308</v>
      </c>
      <c r="C19" s="671"/>
      <c r="D19" s="671"/>
      <c r="E19" s="671"/>
      <c r="F19" s="671"/>
      <c r="G19" s="671"/>
      <c r="H19" s="671"/>
      <c r="I19" s="671"/>
    </row>
    <row r="20" spans="1:9" ht="16.5" customHeight="1" x14ac:dyDescent="0.2">
      <c r="A20" s="470">
        <v>17</v>
      </c>
      <c r="B20" s="671" t="s">
        <v>382</v>
      </c>
      <c r="C20" s="671"/>
      <c r="D20" s="671"/>
      <c r="E20" s="671"/>
      <c r="F20" s="671"/>
      <c r="G20" s="671"/>
      <c r="H20" s="671"/>
      <c r="I20" s="671"/>
    </row>
    <row r="21" spans="1:9" ht="16.5" customHeight="1" x14ac:dyDescent="0.2">
      <c r="A21" s="470">
        <v>18</v>
      </c>
      <c r="B21" s="671" t="s">
        <v>307</v>
      </c>
      <c r="C21" s="671"/>
      <c r="D21" s="671"/>
      <c r="E21" s="671"/>
      <c r="F21" s="671"/>
      <c r="G21" s="671"/>
      <c r="H21" s="671"/>
      <c r="I21" s="671"/>
    </row>
    <row r="22" spans="1:9" ht="18.75" customHeight="1" x14ac:dyDescent="0.2">
      <c r="A22" s="484">
        <v>19</v>
      </c>
      <c r="B22" s="671" t="s">
        <v>302</v>
      </c>
      <c r="C22" s="671"/>
      <c r="D22" s="671"/>
      <c r="E22" s="671"/>
      <c r="F22" s="671"/>
      <c r="G22" s="671"/>
      <c r="H22" s="671"/>
      <c r="I22" s="671"/>
    </row>
    <row r="23" spans="1:9" ht="16.5" customHeight="1" x14ac:dyDescent="0.2">
      <c r="A23" s="469"/>
      <c r="B23" s="669" t="s">
        <v>306</v>
      </c>
      <c r="C23" s="669"/>
      <c r="D23" s="669"/>
      <c r="E23" s="669"/>
      <c r="F23" s="669"/>
      <c r="G23" s="669"/>
      <c r="H23" s="669"/>
      <c r="I23" s="669"/>
    </row>
    <row r="24" spans="1:9" ht="16.5" customHeight="1" x14ac:dyDescent="0.2">
      <c r="A24" s="470">
        <v>1</v>
      </c>
      <c r="B24" s="673" t="s">
        <v>383</v>
      </c>
      <c r="C24" s="673"/>
      <c r="D24" s="673"/>
      <c r="E24" s="673"/>
      <c r="F24" s="673"/>
      <c r="G24" s="673"/>
      <c r="H24" s="673"/>
      <c r="I24" s="673"/>
    </row>
    <row r="25" spans="1:9" ht="16.5" customHeight="1" x14ac:dyDescent="0.2">
      <c r="A25" s="470">
        <v>2</v>
      </c>
      <c r="B25" s="670" t="s">
        <v>384</v>
      </c>
      <c r="C25" s="670"/>
      <c r="D25" s="670"/>
      <c r="E25" s="670"/>
      <c r="F25" s="670"/>
      <c r="G25" s="670"/>
      <c r="H25" s="670"/>
      <c r="I25" s="670"/>
    </row>
    <row r="26" spans="1:9" ht="16.5" customHeight="1" x14ac:dyDescent="0.2">
      <c r="A26" s="470">
        <v>3</v>
      </c>
      <c r="B26" s="670" t="s">
        <v>385</v>
      </c>
      <c r="C26" s="670"/>
      <c r="D26" s="670"/>
      <c r="E26" s="670"/>
      <c r="F26" s="670"/>
      <c r="G26" s="670"/>
      <c r="H26" s="670"/>
      <c r="I26" s="670"/>
    </row>
    <row r="27" spans="1:9" ht="16.5" customHeight="1" x14ac:dyDescent="0.2">
      <c r="A27" s="470">
        <v>4</v>
      </c>
      <c r="B27" s="671" t="s">
        <v>386</v>
      </c>
      <c r="C27" s="671"/>
      <c r="D27" s="671"/>
      <c r="E27" s="671"/>
      <c r="F27" s="671"/>
      <c r="G27" s="671"/>
      <c r="H27" s="671"/>
      <c r="I27" s="671"/>
    </row>
    <row r="28" spans="1:9" ht="16.5" customHeight="1" x14ac:dyDescent="0.2">
      <c r="A28" s="470">
        <v>5</v>
      </c>
      <c r="B28" s="671" t="s">
        <v>387</v>
      </c>
      <c r="C28" s="671"/>
      <c r="D28" s="671"/>
      <c r="E28" s="671"/>
      <c r="F28" s="671"/>
      <c r="G28" s="671"/>
      <c r="H28" s="671"/>
      <c r="I28" s="671"/>
    </row>
    <row r="29" spans="1:9" ht="16.5" customHeight="1" x14ac:dyDescent="0.2">
      <c r="A29" s="470">
        <v>6</v>
      </c>
      <c r="B29" s="671" t="s">
        <v>388</v>
      </c>
      <c r="C29" s="671"/>
      <c r="D29" s="671"/>
      <c r="E29" s="671"/>
      <c r="F29" s="671"/>
      <c r="G29" s="671"/>
      <c r="H29" s="671"/>
      <c r="I29" s="671"/>
    </row>
    <row r="30" spans="1:9" ht="16.5" customHeight="1" x14ac:dyDescent="0.2">
      <c r="A30" s="470">
        <v>7</v>
      </c>
      <c r="B30" s="671" t="s">
        <v>389</v>
      </c>
      <c r="C30" s="671"/>
      <c r="D30" s="671"/>
      <c r="E30" s="671"/>
      <c r="F30" s="671"/>
      <c r="G30" s="671"/>
      <c r="H30" s="671"/>
      <c r="I30" s="671"/>
    </row>
    <row r="31" spans="1:9" ht="16.5" customHeight="1" x14ac:dyDescent="0.2">
      <c r="A31" s="470">
        <v>8</v>
      </c>
      <c r="B31" s="671" t="s">
        <v>302</v>
      </c>
      <c r="C31" s="671"/>
      <c r="D31" s="671"/>
      <c r="E31" s="671"/>
      <c r="F31" s="671"/>
      <c r="G31" s="671"/>
      <c r="H31" s="671"/>
      <c r="I31" s="671"/>
    </row>
    <row r="32" spans="1:9" ht="16.5" customHeight="1" x14ac:dyDescent="0.2">
      <c r="A32" s="469"/>
      <c r="B32" s="672" t="s">
        <v>301</v>
      </c>
      <c r="C32" s="672"/>
      <c r="D32" s="672"/>
      <c r="E32" s="672"/>
      <c r="F32" s="672"/>
      <c r="G32" s="672"/>
      <c r="H32" s="672"/>
      <c r="I32" s="672"/>
    </row>
    <row r="33" spans="1:9" ht="16.5" customHeight="1" x14ac:dyDescent="0.2">
      <c r="A33" s="469">
        <v>1</v>
      </c>
      <c r="B33" s="671" t="s">
        <v>390</v>
      </c>
      <c r="C33" s="671"/>
      <c r="D33" s="671"/>
      <c r="E33" s="671"/>
      <c r="F33" s="671"/>
      <c r="G33" s="671"/>
      <c r="H33" s="671"/>
      <c r="I33" s="671"/>
    </row>
    <row r="34" spans="1:9" ht="16.5" customHeight="1" x14ac:dyDescent="0.2">
      <c r="A34" s="469">
        <v>2</v>
      </c>
      <c r="B34" s="671" t="s">
        <v>391</v>
      </c>
      <c r="C34" s="671"/>
      <c r="D34" s="671"/>
      <c r="E34" s="671"/>
      <c r="F34" s="671"/>
      <c r="G34" s="671"/>
      <c r="H34" s="671"/>
      <c r="I34" s="671"/>
    </row>
    <row r="35" spans="1:9" ht="16.5" customHeight="1" x14ac:dyDescent="0.2">
      <c r="A35" s="469">
        <v>3</v>
      </c>
      <c r="B35" s="674" t="s">
        <v>392</v>
      </c>
      <c r="C35" s="675"/>
      <c r="D35" s="675"/>
      <c r="E35" s="675"/>
      <c r="F35" s="675"/>
      <c r="G35" s="675"/>
      <c r="H35" s="675"/>
      <c r="I35" s="676"/>
    </row>
    <row r="36" spans="1:9" ht="16.5" customHeight="1" x14ac:dyDescent="0.2">
      <c r="A36" s="469"/>
      <c r="B36" s="669" t="s">
        <v>300</v>
      </c>
      <c r="C36" s="669"/>
      <c r="D36" s="669"/>
      <c r="E36" s="669"/>
      <c r="F36" s="669"/>
      <c r="G36" s="669"/>
      <c r="H36" s="669"/>
      <c r="I36" s="669"/>
    </row>
    <row r="37" spans="1:9" ht="16.5" customHeight="1" x14ac:dyDescent="0.2">
      <c r="A37" s="469">
        <v>1</v>
      </c>
      <c r="B37" s="670" t="s">
        <v>299</v>
      </c>
      <c r="C37" s="670"/>
      <c r="D37" s="670"/>
      <c r="E37" s="670"/>
      <c r="F37" s="670"/>
      <c r="G37" s="670"/>
      <c r="H37" s="670"/>
      <c r="I37" s="670"/>
    </row>
    <row r="38" spans="1:9" ht="16.5" customHeight="1" x14ac:dyDescent="0.2">
      <c r="A38" s="469">
        <v>2</v>
      </c>
      <c r="B38" s="670" t="s">
        <v>298</v>
      </c>
      <c r="C38" s="670"/>
      <c r="D38" s="670"/>
      <c r="E38" s="670"/>
      <c r="F38" s="670"/>
      <c r="G38" s="670"/>
      <c r="H38" s="670"/>
      <c r="I38" s="670"/>
    </row>
    <row r="39" spans="1:9" ht="12.75" customHeight="1" x14ac:dyDescent="0.2">
      <c r="A39" s="469"/>
      <c r="B39" s="669" t="s">
        <v>297</v>
      </c>
      <c r="C39" s="669"/>
      <c r="D39" s="669"/>
      <c r="E39" s="669"/>
      <c r="F39" s="669"/>
      <c r="G39" s="669"/>
      <c r="H39" s="669"/>
      <c r="I39" s="669"/>
    </row>
    <row r="40" spans="1:9" ht="12.75" customHeight="1" x14ac:dyDescent="0.2">
      <c r="A40" s="469">
        <v>1</v>
      </c>
      <c r="B40" s="670" t="s">
        <v>296</v>
      </c>
      <c r="C40" s="670"/>
      <c r="D40" s="670"/>
      <c r="E40" s="670"/>
      <c r="F40" s="670"/>
      <c r="G40" s="670"/>
      <c r="H40" s="670"/>
      <c r="I40" s="670"/>
    </row>
    <row r="41" spans="1:9" ht="12.75" customHeight="1" x14ac:dyDescent="0.2">
      <c r="A41" s="469">
        <v>2</v>
      </c>
      <c r="B41" s="670" t="s">
        <v>295</v>
      </c>
      <c r="C41" s="670"/>
      <c r="D41" s="670"/>
      <c r="E41" s="670"/>
      <c r="F41" s="670"/>
      <c r="G41" s="670"/>
      <c r="H41" s="670"/>
      <c r="I41" s="670"/>
    </row>
    <row r="42" spans="1:9" ht="12.75" customHeight="1" x14ac:dyDescent="0.2">
      <c r="A42" s="468"/>
      <c r="B42" s="467"/>
      <c r="C42" s="467"/>
      <c r="D42" s="467"/>
      <c r="E42" s="467"/>
      <c r="F42" s="467"/>
      <c r="G42" s="467"/>
      <c r="H42" s="467"/>
      <c r="I42" s="467"/>
    </row>
    <row r="43" spans="1:9" s="465" customFormat="1" ht="12.75" customHeight="1" x14ac:dyDescent="0.2"/>
  </sheetData>
  <mergeCells count="41">
    <mergeCell ref="B41:I41"/>
    <mergeCell ref="B34:I34"/>
    <mergeCell ref="B36:I36"/>
    <mergeCell ref="B37:I37"/>
    <mergeCell ref="B38:I38"/>
    <mergeCell ref="B39:I39"/>
    <mergeCell ref="B40:I40"/>
    <mergeCell ref="B35:I35"/>
    <mergeCell ref="B6:I6"/>
    <mergeCell ref="B22:I22"/>
    <mergeCell ref="B23:I23"/>
    <mergeCell ref="B24:I24"/>
    <mergeCell ref="B16:I16"/>
    <mergeCell ref="B7:I7"/>
    <mergeCell ref="B8:I8"/>
    <mergeCell ref="B9:I9"/>
    <mergeCell ref="B10:I10"/>
    <mergeCell ref="B11:I11"/>
    <mergeCell ref="B17:I17"/>
    <mergeCell ref="B18:I18"/>
    <mergeCell ref="B19:I19"/>
    <mergeCell ref="B20:I20"/>
    <mergeCell ref="B21:I21"/>
    <mergeCell ref="B12:I12"/>
    <mergeCell ref="B13:I13"/>
    <mergeCell ref="B14:I14"/>
    <mergeCell ref="B15:I15"/>
    <mergeCell ref="B31:I31"/>
    <mergeCell ref="B32:I32"/>
    <mergeCell ref="B25:I25"/>
    <mergeCell ref="B33:I33"/>
    <mergeCell ref="B26:I26"/>
    <mergeCell ref="B27:I27"/>
    <mergeCell ref="B28:I28"/>
    <mergeCell ref="B29:I29"/>
    <mergeCell ref="B30:I30"/>
    <mergeCell ref="A1:I1"/>
    <mergeCell ref="B2:I2"/>
    <mergeCell ref="B3:I3"/>
    <mergeCell ref="B4:I4"/>
    <mergeCell ref="B5:I5"/>
  </mergeCells>
  <printOptions horizontalCentered="1"/>
  <pageMargins left="0.31535433070866109" right="0.31535433070866109" top="0.74803149606299213" bottom="0.56377952755905514" header="0.35433070866141703" footer="0.17007874015748004"/>
  <pageSetup paperSize="9" fitToWidth="0" fitToHeight="0" orientation="portrait" horizontalDpi="0" verticalDpi="0" r:id="rId1"/>
  <headerFooter alignWithMargins="0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urn:ietf:params:xml:ns:cpxmlsec:algorithms:gostr34102012-gostr34112012-256"/>
    <Reference Type="http://www.w3.org/2000/09/xmldsig#Object" URI="#idPackageObject">
      <DigestMethod Algorithm="urn:ietf:params:xml:ns:cpxmlsec:algorithms:gostr34112012-256"/>
      <DigestValue>5p/js9+fVfCq9fTHgS/ESru9gXZcASC+WTQbQqMFbaw=</DigestValue>
    </Reference>
    <Reference Type="http://www.w3.org/2000/09/xmldsig#Object" URI="#idOfficeObject">
      <DigestMethod Algorithm="urn:ietf:params:xml:ns:cpxmlsec:algorithms:gostr34112012-256"/>
      <DigestValue>lVqpb1yQrM/xNLIg4WjGIBgK5ebqPGLt9LzKoWliWWM=</DigestValue>
    </Reference>
    <Reference Type="http://uri.etsi.org/01903#SignedProperties" URI="#idSignedProperties">
      <Transforms>
        <Transform Algorithm="http://www.w3.org/TR/2001/REC-xml-c14n-20010315"/>
      </Transforms>
      <DigestMethod Algorithm="urn:ietf:params:xml:ns:cpxmlsec:algorithms:gostr34112012-256"/>
      <DigestValue>0PiAgIQYR5SWp65W2Y0neIAA8AI71khMQLqRR+ttnqs=</DigestValue>
    </Reference>
  </SignedInfo>
  <SignatureValue>0MwA6R06bomz79nS/DGJGGy0f3++aBIXK3wnaULW8g+JtHChEZ9hTaXCFM/Koktd
heuYj5IY2mW6fmBNPD4KhA==</SignatureValue>
  <KeyInfo>
    <X509Data>
      <X509Certificate>MIIJKzCCCNigAwIBAgIRALdnPU/c1MWnXtmI98BvgOMwCgYIKoUDBwEBAwIwggFX
MSAwHgYJKoZIhvcNAQkBFhF1Y19ma0Byb3NrYXpuYS5ydTEYMBYGA1UECAwPNzcg
0JzQvtGB0LrQstCwMRUwEwYFKoUDZAQSCjc3MTA1Njg3NjAxGDAWBgUqhQNkARIN
MTA0Nzc5NzAxOTgzMDFgMF4GA1UECQxX0JHQvtC70YzRiNC+0Lkg0JfQu9Cw0YLQ
vtGD0YHRgtC40L3RgdC60LjQuSDQv9C10YDQtdGD0LvQvtC6LCDQtC4gNiwg0YHR
gtGA0L7QtdC90LjQtSAxMRkwFwYDVQQHDBDQsy4g0JzQvtGB0LrQstCwMQswCQYD
VQQGEwJSVTEuMCwGA1UECgwl0JrQsNC30L3QsNGH0LXQudGB0YLQstC+INCg0L7R
gdGB0LjQuDEuMCwGA1UEAwwl0JrQsNC30L3QsNGH0LXQudGB0YLQstC+INCg0L7R
gdGB0LjQuDAeFw0yMjA1MjcwNzExMDBaFw0yMzA4MjAwNzExMDBaMIICRzELMAkG
A1UEBhMCUlUxMjAwBgNVBAgMKdCd0LjQttC10LPQvtGA0L7QtNGB0LrQsNGPINC+
0LHQu9Cw0YHRgtGMMRcwFQYDVQQHDA7Qn9Cw0LLQu9C+0LLQvjEZMBcGA1UEDAwQ
0JTQuNGA0LXQutGC0L7RgDGB8jCB7wYDVQQKDIHn0JPQntCh0KPQlNCQ0KDQodCi
0JLQldCd0J3QntCVINCR0K7QlNCW0JXQotCd0J7QlSDQn9Cg0J7QpNCV0KHQodCY
0J7QndCQ0JvQrNCd0J7QlSDQntCR0KDQkNCX0J7QktCQ0KLQldCb0KzQndCe0JUg
0KPQp9Cg0JXQltCU0JXQndCY0JUgItCf0JDQktCb0J7QktCh0JrQmNCZINCQ0JLQ
otCe0JzQldCl0JDQndCY0KfQldCh0JrQmNCZINCi0JXQpdCd0JjQmtCj0Jwg0JjQ
nC4g0Jgu0JguINCb0JXQn9Ch0JUiMRYwFAYFKoUDZAMSCzAxODYyMTM5NzQ3MRow
GAYIKoUDA4EDAQESDDUyNTIwNDIzMjMwMTEbMBkGCSqGSIb3DQEJARYMcGFtdEBz
aW5uLnJ1MTAwLgYDVQQqDCfQkNC70YzQsdC40L3QsCDQktC70LDQtNC40LzQuNGA
0L7QstC90LAxFzAVBgNVBAQMDtCY0LLQsNC90L7QstCwMT8wPQYDVQQDDDbQmNCy
0LDQvdC+0LLQsCDQkNC70YzQsdC40L3QsCDQktC70LDQtNC40LzQuNGA0L7QstC9
0LAwZjAfBggqhQMHAQEBATATBgcqhQMCAiQABggqhQMHAQECAgNDAARA5dMT9bfv
MacYpe8ulWJbZo+jqBXZu8ewTcxPXYnsj4KiGXLzuMqQnJG+RasZXOZ+IbwDbPbR
PJEMlgldKeljQqOCBIIwggR+MA4GA1UdDwEB/wQEAwID+DATBgNVHSUEDDAKBggr
BgEFBQcDAjATBgNVHSAEDDAKMAgGBiqFA2RxATAMBgUqhQNkcgQDAgEBMCwGBSqF
A2RvBCMMIdCa0YDQuNC/0YLQvtCf0YDQviBDU1AgKDQuMC45ODQyKTCCAYkGBSqF
A2RwBIIBfjCCAXoMgYfQn9GA0L7Qs9GA0LDQvNC80L3Qvi3QsNC/0L/QsNGA0LDR
gtC90YvQuSDQutC+0LzQv9C70LXQutGBIFZpUE5ldCBQS0kgU2VydmljZSAo0L3Q
sCDQsNC/0L/QsNGA0LDRgtC90L7QuSDQv9C70LDRgtGE0L7RgNC80LUgSFNNIDIw
MDBRMikMaNCf0YDQvtCz0YDQsNC80LzQvdC+LdCw0L/Qv9Cw0YDQsNGC0L3Ri9C5
INC60L7QvNC/0LvQtdC60YEgwqvQrtC90LjRgdC10YDRgi3Qk9Ce0KHQosK7LiDQ
ktC10YDRgdC40Y8gNC4wDE7QodC10YDRgtC40YTQuNC60LDRgiDRgdC+0L7RgtCy
0LXRgtGB0YLQstC40Y8g4oSW0KHQpC8xMjQtMzc0MyDQvtGCIDA0LjA5LjIwMTkM
NNCX0LDQutC70Y7Rh9C10L3QuNC1IOKEliAxNDkvNy82LzQ1MiDQvtGCIDMwLjEy
LjIwMjEwZgYDVR0fBF8wXTAuoCygKoYoaHR0cDovL2NybC5yb3NrYXpuYS5ydS9j
cmwvdWNma18yMDIyLmNybDAroCmgJ4YlaHR0cDovL2NybC5may5sb2NhbC9jcmwv
dWNma18yMDIyLmNybDB3BggrBgEFBQcBAQRrMGkwNAYIKwYBBQUHMAKGKGh0dHA6
Ly9jcmwucm9za2F6bmEucnUvY3JsL3VjZmtfMjAyMi5jcnQwMQYIKwYBBQUHMAKG
JWh0dHA6Ly9jcmwuZmsubG9jYWwvY3JsL3VjZmtfMjAyMi5jcnQwHQYDVR0OBBYE
FHJZDrWZWQTYTNeHFCYD+x4vOxmbMIIBdwYDVR0jBIIBbjCCAWqAFB2AJtKJYucE
gY8eSuircpJ2Ld09oYIBQ6SCAT8wggE7MSEwHwYJKoZIhvcNAQkBFhJkaXRAZGln
aXRhbC5nb3YucnUxCzAJBgNVBAYTAlJVMRgwFgYDVQQIDA83NyDQnNC+0YHQutCy
0LAxGTAXBgNVBAcMENCzLiDQnNC+0YHQutCy0LAxUzBRBgNVBAkMStCf0YDQtdGB
0L3QtdC90YHQutCw0Y8g0L3QsNCx0LXRgNC10LbQvdCw0Y8sINC00L7QvCAxMCwg
0YHRgtGA0L7QtdC90LjQtSAyMSYwJAYDVQQKDB3QnNC40L3RhtC40YTRgNGLINCg
0L7RgdGB0LjQuDEYMBYGBSqFA2QBEg0xMDQ3NzAyMDI2NzAxMRUwEwYFKoUDZAQS
Cjc3MTA0NzQzNzUxJjAkBgNVBAMMHdCc0LjQvdGG0LjRhNGA0Ysg0KDQvtGB0YHQ
uNC4ggsAz+j/YQAAAAAF9jAKBggqhQMHAQEDAgNBAEsMIAKmorNDf96/5rBbDU7V
/zIrF+10DzQ2oTIgNi7NRvV/jH/H5Qlf0h/3tszd+15gDlRvmb3/yqD3l1qMPUM=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</Transform>
          <Transform Algorithm="http://www.w3.org/TR/2001/REC-xml-c14n-20010315"/>
        </Transforms>
        <DigestMethod Algorithm="http://www.w3.org/2000/09/xmldsig#sha1"/>
        <DigestValue>JOOQerJLkpl2nXpDroRrGtiX5yw=</DigestValue>
      </Reference>
      <Reference URI="/xl/calcChain.xml?ContentType=application/vnd.openxmlformats-officedocument.spreadsheetml.calcChain+xml">
        <DigestMethod Algorithm="http://www.w3.org/2000/09/xmldsig#sha1"/>
        <DigestValue>aFYvdIDBMYx2gu74QenARmBbzmw=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52OlGoQIu7UZBBP8wuf/5BP34hc=</DigestValue>
      </Reference>
      <Reference URI="/xl/drawings/drawing1.xml?ContentType=application/vnd.openxmlformats-officedocument.drawing+xml">
        <DigestMethod Algorithm="http://www.w3.org/2000/09/xmldsig#sha1"/>
        <DigestValue>/VNnT9CVDt0lNhJWXj88KB6nZSE=</DigestValue>
      </Reference>
      <Reference URI="/xl/media/image1.jpg?ContentType=image/jpeg">
        <DigestMethod Algorithm="http://www.w3.org/2000/09/xmldsig#sha1"/>
        <DigestValue>clgBYcgvWhmqhBrEEcWtuin8FdI=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JR4dCoKVvppz6Qygk6LZ7nObC1Q=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dE6TbcZyX5gjPgeqsmxpf18NTn8=</DigestValue>
      </Reference>
      <Reference URI="/xl/printerSettings/printerSettings3.bin?ContentType=application/vnd.openxmlformats-officedocument.spreadsheetml.printerSettings">
        <DigestMethod Algorithm="http://www.w3.org/2000/09/xmldsig#sha1"/>
        <DigestValue>Ev8PCNt0ZXWum8Qa4JtdsJVXfqs=</DigestValue>
      </Reference>
      <Reference URI="/xl/printerSettings/printerSettings4.bin?ContentType=application/vnd.openxmlformats-officedocument.spreadsheetml.printerSettings">
        <DigestMethod Algorithm="http://www.w3.org/2000/09/xmldsig#sha1"/>
        <DigestValue>MeRLkZgaMnvnYK5YKsW85ASewUQ=</DigestValue>
      </Reference>
      <Reference URI="/xl/printerSettings/printerSettings5.bin?ContentType=application/vnd.openxmlformats-officedocument.spreadsheetml.printerSettings">
        <DigestMethod Algorithm="http://www.w3.org/2000/09/xmldsig#sha1"/>
        <DigestValue>Ev8PCNt0ZXWum8Qa4JtdsJVXfqs=</DigestValue>
      </Reference>
      <Reference URI="/xl/printerSettings/printerSettings6.bin?ContentType=application/vnd.openxmlformats-officedocument.spreadsheetml.printerSettings">
        <DigestMethod Algorithm="http://www.w3.org/2000/09/xmldsig#sha1"/>
        <DigestValue>Ev8PCNt0ZXWum8Qa4JtdsJVXfqs=</DigestValue>
      </Reference>
      <Reference URI="/xl/printerSettings/printerSettings7.bin?ContentType=application/vnd.openxmlformats-officedocument.spreadsheetml.printerSettings">
        <DigestMethod Algorithm="http://www.w3.org/2000/09/xmldsig#sha1"/>
        <DigestValue>HGB3WvEjLpLQhV1LjmwmgtV9Cwk=</DigestValue>
      </Reference>
      <Reference URI="/xl/printerSettings/printerSettings8.bin?ContentType=application/vnd.openxmlformats-officedocument.spreadsheetml.printerSettings">
        <DigestMethod Algorithm="http://www.w3.org/2000/09/xmldsig#sha1"/>
        <DigestValue>NPXreb0d/LA0xm7bueetYjDFMHc=</DigestValue>
      </Reference>
      <Reference URI="/xl/printerSettings/printerSettings9.bin?ContentType=application/vnd.openxmlformats-officedocument.spreadsheetml.printerSettings">
        <DigestMethod Algorithm="http://www.w3.org/2000/09/xmldsig#sha1"/>
        <DigestValue>HGB3WvEjLpLQhV1LjmwmgtV9Cwk=</DigestValue>
      </Reference>
      <Reference URI="/xl/sharedStrings.xml?ContentType=application/vnd.openxmlformats-officedocument.spreadsheetml.sharedStrings+xml">
        <DigestMethod Algorithm="http://www.w3.org/2000/09/xmldsig#sha1"/>
        <DigestValue>yVOW+zK3WCRRF0VeK9OYYudKTbM=</DigestValue>
      </Reference>
      <Reference URI="/xl/styles.xml?ContentType=application/vnd.openxmlformats-officedocument.spreadsheetml.styles+xml">
        <DigestMethod Algorithm="http://www.w3.org/2000/09/xmldsig#sha1"/>
        <DigestValue>R19SbJxKji+fmBcRvs5Xyw6Xn6A=</DigestValue>
      </Reference>
      <Reference URI="/xl/theme/theme1.xml?ContentType=application/vnd.openxmlformats-officedocument.theme+xml">
        <DigestMethod Algorithm="http://www.w3.org/2000/09/xmldsig#sha1"/>
        <DigestValue>pCgSL55eQWhvnktxU57MP82+ISE=</DigestValue>
      </Reference>
      <Reference URI="/xl/workbook.xml?ContentType=application/vnd.openxmlformats-officedocument.spreadsheetml.sheet.main+xml">
        <DigestMethod Algorithm="http://www.w3.org/2000/09/xmldsig#sha1"/>
        <DigestValue>Z2UcDo8kUIovlm3YeFHlziwtmME=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0/09/xmldsig#sha1"/>
        <DigestValue>FS0vcCriQf8DmADE2ZM+sJcQ4E4=</DigestValue>
      </Reference>
      <Reference URI="/xl/worksheets/_rels/sheet10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N/uDggg8AIygyJh+dIPdIaS6kno=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DPl54m8ZkWDWmPPYreVK672bwio=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ew+sNkCbSxwNPstBsGRjC+14Sxg=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p3Vo1ELbv4NvleayWI6std39/r8=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gLMRZB7s88mg+sKljXP+o9GVNVU=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pRTIgt3ZCwCHdZOTjQ1jGIvjSb8=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yMhQTw9PBMCmGwuuB9JTPShwImc=</DigestValue>
      </Reference>
      <Reference URI="/xl/worksheets/_rels/sheet9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evqmqFUdbvaL3aMipGrmdpdWthI=</DigestValue>
      </Reference>
      <Reference URI="/xl/worksheets/sheet1.xml?ContentType=application/vnd.openxmlformats-officedocument.spreadsheetml.worksheet+xml">
        <DigestMethod Algorithm="http://www.w3.org/2000/09/xmldsig#sha1"/>
        <DigestValue>jboB3cBARSNdHXx78Q4Kda12/i8=</DigestValue>
      </Reference>
      <Reference URI="/xl/worksheets/sheet10.xml?ContentType=application/vnd.openxmlformats-officedocument.spreadsheetml.worksheet+xml">
        <DigestMethod Algorithm="http://www.w3.org/2000/09/xmldsig#sha1"/>
        <DigestValue>srrKu1Z+cjOYgdDdq7DhGwdzizE=</DigestValue>
      </Reference>
      <Reference URI="/xl/worksheets/sheet2.xml?ContentType=application/vnd.openxmlformats-officedocument.spreadsheetml.worksheet+xml">
        <DigestMethod Algorithm="http://www.w3.org/2000/09/xmldsig#sha1"/>
        <DigestValue>d4UTHQsScjEmbUkHzrTcBUbB4o4=</DigestValue>
      </Reference>
      <Reference URI="/xl/worksheets/sheet3.xml?ContentType=application/vnd.openxmlformats-officedocument.spreadsheetml.worksheet+xml">
        <DigestMethod Algorithm="http://www.w3.org/2000/09/xmldsig#sha1"/>
        <DigestValue>Vc/VjOZHT4GLGdABabJ+F670yNQ=</DigestValue>
      </Reference>
      <Reference URI="/xl/worksheets/sheet4.xml?ContentType=application/vnd.openxmlformats-officedocument.spreadsheetml.worksheet+xml">
        <DigestMethod Algorithm="http://www.w3.org/2000/09/xmldsig#sha1"/>
        <DigestValue>B8RiFgGWGYNo1rQ2AzTXckIPVTo=</DigestValue>
      </Reference>
      <Reference URI="/xl/worksheets/sheet5.xml?ContentType=application/vnd.openxmlformats-officedocument.spreadsheetml.worksheet+xml">
        <DigestMethod Algorithm="http://www.w3.org/2000/09/xmldsig#sha1"/>
        <DigestValue>pwAiPXw63J7qAFaqljVqhmyC3X8=</DigestValue>
      </Reference>
      <Reference URI="/xl/worksheets/sheet6.xml?ContentType=application/vnd.openxmlformats-officedocument.spreadsheetml.worksheet+xml">
        <DigestMethod Algorithm="http://www.w3.org/2000/09/xmldsig#sha1"/>
        <DigestValue>Qru/LrOWPFs5SWHEi/6msmVsa54=</DigestValue>
      </Reference>
      <Reference URI="/xl/worksheets/sheet7.xml?ContentType=application/vnd.openxmlformats-officedocument.spreadsheetml.worksheet+xml">
        <DigestMethod Algorithm="http://www.w3.org/2000/09/xmldsig#sha1"/>
        <DigestValue>HuR8QxIU+72UQ5LJqhbu1XwU9LA=</DigestValue>
      </Reference>
      <Reference URI="/xl/worksheets/sheet8.xml?ContentType=application/vnd.openxmlformats-officedocument.spreadsheetml.worksheet+xml">
        <DigestMethod Algorithm="http://www.w3.org/2000/09/xmldsig#sha1"/>
        <DigestValue>OLczh7DwhsqsHqSydODGDQplq18=</DigestValue>
      </Reference>
      <Reference URI="/xl/worksheets/sheet9.xml?ContentType=application/vnd.openxmlformats-officedocument.spreadsheetml.worksheet+xml">
        <DigestMethod Algorithm="http://www.w3.org/2000/09/xmldsig#sha1"/>
        <DigestValue>e27TE31V6zsBmh2l8J3fBwhRfIM=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2022-09-12T11:27:22Z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15.0</OfficeVersion>
          <ApplicationVersion>15.0</ApplicationVersion>
          <Monitors>1</Monitors>
          <HorizontalResolution>1920</HorizontalResolution>
          <VerticalResolution>1080</VerticalResolution>
          <ColorDepth>32</ColorDepth>
          <SignatureProviderId>{F5AC7D23-DA04-45F5-ABCB-38CE7A982553}</SignatureProviderId>
          <SignatureProviderUrl>http://www.cryptopro.ru/products/office/signature</SignatureProviderUrl>
          <SignatureProviderDetails>8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2022-09-12T11:27:22Z</xd:SigningTime>
          <xd:SigningCertificate>
            <xd:Cert>
              <xd:CertDigest>
                <DigestMethod Algorithm="http://www.w3.org/2000/09/xmldsig#sha1"/>
                <DigestValue>gP0+6Wi4tH2TaR1ZKretJTiH+xo=</DigestValue>
              </xd:CertDigest>
              <xd:IssuerSerial>
                <X509IssuerName>CN=Казначейство России, O=Казначейство России, C=RU, L=г. Москва, STREET="Большой Златоустинский переулок, д. 6, строение 1", ОГРН=1047797019830, ИНН ЮЛ=7710568760, S=77 Москва, E=uc_fk@roskazna.ru</X509IssuerName>
                <X509SerialNumber>243784773359423281194006110466783281379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  <xd:SignedDataObjectProperties>
          <xd:CommitmentTypeIndication>
            <xd:CommitmentTypeId>
              <xd:Identifier>http://uri.etsi.org/01903/v1.2.2#ProofOfApproval</xd:Identifier>
              <xd:Description>Утвердил данный документ</xd:Description>
            </xd:CommitmentTypeId>
            <xd:AllSignedDataObjects/>
          </xd:CommitmentTypeIndication>
        </xd:SignedDataObjectProperties>
      </xd: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TotalTime>11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10</vt:i4>
      </vt:variant>
      <vt:variant>
        <vt:lpstr>Именованные диапазоны</vt:lpstr>
      </vt:variant>
      <vt:variant>
        <vt:i4>4</vt:i4>
      </vt:variant>
    </vt:vector>
  </HeadingPairs>
  <TitlesOfParts>
    <vt:vector size="14" baseType="lpstr">
      <vt:lpstr>Тит.лист</vt:lpstr>
      <vt:lpstr>План учебного процесса</vt:lpstr>
      <vt:lpstr>Учебный график</vt:lpstr>
      <vt:lpstr>1 курс</vt:lpstr>
      <vt:lpstr>2 курс</vt:lpstr>
      <vt:lpstr>3 курс</vt:lpstr>
      <vt:lpstr>Матрица_ОК</vt:lpstr>
      <vt:lpstr>Матрица_ПК</vt:lpstr>
      <vt:lpstr>Кабинеты</vt:lpstr>
      <vt:lpstr>Пояснит. записка</vt:lpstr>
      <vt:lpstr>'1 курс'!_ftnref1</vt:lpstr>
      <vt:lpstr>'2 курс'!_ftnref1</vt:lpstr>
      <vt:lpstr>'3 курс'!_ftnref1</vt:lpstr>
      <vt:lpstr>Матрица_ОК!_Hlk514329836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Секретарь-А203</cp:lastModifiedBy>
  <cp:revision>2</cp:revision>
  <cp:lastPrinted>2022-08-30T05:39:49Z</cp:lastPrinted>
  <dcterms:created xsi:type="dcterms:W3CDTF">2021-03-13T11:03:37Z</dcterms:created>
  <dcterms:modified xsi:type="dcterms:W3CDTF">2022-09-12T11:27:17Z</dcterms:modified>
</cp:coreProperties>
</file>