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Default Extension="jpg" ContentType="image/jpe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bookViews>
    <workbookView xWindow="0" yWindow="48" windowWidth="15192" windowHeight="8448" tabRatio="728"/>
  </bookViews>
  <sheets>
    <sheet name="титул плана" sheetId="3" r:id="rId1"/>
    <sheet name="свод" sheetId="5" r:id="rId2"/>
    <sheet name="график" sheetId="13" r:id="rId3"/>
    <sheet name="1-4 курс" sheetId="11" r:id="rId4"/>
    <sheet name="вариатив" sheetId="10" r:id="rId5"/>
    <sheet name="Пояснит. " sheetId="14" r:id="rId6"/>
    <sheet name="кабинеты" sheetId="8" r:id="rId7"/>
  </sheets>
  <calcPr calcId="162913"/>
</workbook>
</file>

<file path=xl/calcChain.xml><?xml version="1.0" encoding="utf-8"?>
<calcChain xmlns="http://schemas.openxmlformats.org/spreadsheetml/2006/main">
  <c r="E9" i="11" l="1"/>
  <c r="G9" i="11"/>
  <c r="D9" i="11"/>
  <c r="D20" i="11"/>
  <c r="E20" i="11" s="1"/>
  <c r="F20" i="11"/>
  <c r="F21" i="11"/>
  <c r="D21" i="11" s="1"/>
  <c r="E21" i="11" s="1"/>
  <c r="F22" i="11"/>
  <c r="D22" i="11" s="1"/>
  <c r="E22" i="11" s="1"/>
  <c r="F11" i="11"/>
  <c r="F12" i="11"/>
  <c r="F13" i="11"/>
  <c r="F14" i="11"/>
  <c r="F15" i="11"/>
  <c r="F16" i="11"/>
  <c r="F17" i="11"/>
  <c r="G23" i="11" l="1"/>
  <c r="H23" i="11"/>
  <c r="H8" i="11" s="1"/>
  <c r="I23" i="11"/>
  <c r="J23" i="11"/>
  <c r="K23" i="11"/>
  <c r="K9" i="11"/>
  <c r="J9" i="11"/>
  <c r="G39" i="11" l="1"/>
  <c r="H39" i="11"/>
  <c r="H38" i="11" s="1"/>
  <c r="I39" i="11"/>
  <c r="J39" i="11"/>
  <c r="J38" i="11" s="1"/>
  <c r="K39" i="11"/>
  <c r="K38" i="11" s="1"/>
  <c r="L39" i="11"/>
  <c r="M39" i="11"/>
  <c r="N39" i="11"/>
  <c r="O39" i="11"/>
  <c r="G58" i="11"/>
  <c r="H58" i="11"/>
  <c r="I58" i="11"/>
  <c r="J58" i="11"/>
  <c r="K58" i="11"/>
  <c r="L58" i="11"/>
  <c r="M58" i="11"/>
  <c r="N58" i="11"/>
  <c r="O58" i="11"/>
  <c r="G18" i="11" l="1"/>
  <c r="G8" i="11" s="1"/>
  <c r="I18" i="11"/>
  <c r="J18" i="11"/>
  <c r="K18" i="11"/>
  <c r="L18" i="11"/>
  <c r="M18" i="11"/>
  <c r="N18" i="11"/>
  <c r="O18" i="11"/>
  <c r="F25" i="11"/>
  <c r="G50" i="11" l="1"/>
  <c r="I9" i="11" l="1"/>
  <c r="I8" i="11" s="1"/>
  <c r="L9" i="11"/>
  <c r="M9" i="11"/>
  <c r="N9" i="11"/>
  <c r="O9" i="11"/>
  <c r="F24" i="11" l="1"/>
  <c r="K8" i="11"/>
  <c r="F23" i="11" l="1"/>
  <c r="J8" i="11"/>
  <c r="E23" i="11" l="1"/>
  <c r="D23" i="11"/>
  <c r="D26" i="11"/>
  <c r="G26" i="11"/>
  <c r="G34" i="11"/>
  <c r="I49" i="11"/>
  <c r="I38" i="11" s="1"/>
  <c r="H26" i="3"/>
  <c r="I74" i="11" l="1"/>
  <c r="O8" i="11" l="1"/>
  <c r="N8" i="11"/>
  <c r="M8" i="11"/>
  <c r="F48" i="11" l="1"/>
  <c r="F47" i="11"/>
  <c r="F46" i="11"/>
  <c r="D46" i="11" s="1"/>
  <c r="F45" i="11"/>
  <c r="F44" i="11"/>
  <c r="F43" i="11"/>
  <c r="D43" i="11" s="1"/>
  <c r="F41" i="11"/>
  <c r="O34" i="11"/>
  <c r="N34" i="11"/>
  <c r="M34" i="11"/>
  <c r="L34" i="11"/>
  <c r="F32" i="11"/>
  <c r="F30" i="11"/>
  <c r="F28" i="11"/>
  <c r="F27" i="11"/>
  <c r="O26" i="11"/>
  <c r="N26" i="11"/>
  <c r="M26" i="11"/>
  <c r="L26" i="11"/>
  <c r="F19" i="11"/>
  <c r="F18" i="11" s="1"/>
  <c r="F10" i="11"/>
  <c r="F9" i="11" s="1"/>
  <c r="F8" i="11" l="1"/>
  <c r="D44" i="11"/>
  <c r="D19" i="11"/>
  <c r="D18" i="11" s="1"/>
  <c r="D8" i="11" s="1"/>
  <c r="F26" i="11"/>
  <c r="L8" i="11"/>
  <c r="G69" i="11"/>
  <c r="F73" i="11"/>
  <c r="D73" i="11" s="1"/>
  <c r="E73" i="11" s="1"/>
  <c r="F72" i="11"/>
  <c r="D72" i="11" s="1"/>
  <c r="E72" i="11" s="1"/>
  <c r="F71" i="11"/>
  <c r="D71" i="11" s="1"/>
  <c r="E71" i="11" s="1"/>
  <c r="F70" i="11"/>
  <c r="D70" i="11" s="1"/>
  <c r="E70" i="11" s="1"/>
  <c r="M69" i="11"/>
  <c r="O69" i="11"/>
  <c r="N69" i="11"/>
  <c r="L69" i="11"/>
  <c r="K69" i="11"/>
  <c r="J69" i="11"/>
  <c r="G64" i="11"/>
  <c r="F68" i="11"/>
  <c r="D68" i="11" s="1"/>
  <c r="E68" i="11" s="1"/>
  <c r="F67" i="11"/>
  <c r="D67" i="11" s="1"/>
  <c r="E67" i="11" s="1"/>
  <c r="F66" i="11"/>
  <c r="D66" i="11" s="1"/>
  <c r="E66" i="11" s="1"/>
  <c r="F65" i="11"/>
  <c r="D65" i="11" s="1"/>
  <c r="E65" i="11" s="1"/>
  <c r="O64" i="11"/>
  <c r="N64" i="11"/>
  <c r="M64" i="11"/>
  <c r="L64" i="11"/>
  <c r="K64" i="11"/>
  <c r="J64" i="11"/>
  <c r="F63" i="11"/>
  <c r="D63" i="11" s="1"/>
  <c r="E63" i="11" s="1"/>
  <c r="F62" i="11"/>
  <c r="D62" i="11" s="1"/>
  <c r="E62" i="11" s="1"/>
  <c r="F61" i="11"/>
  <c r="D61" i="11" s="1"/>
  <c r="E61" i="11" s="1"/>
  <c r="F60" i="11"/>
  <c r="E60" i="11" s="1"/>
  <c r="F59" i="11"/>
  <c r="O50" i="11"/>
  <c r="N50" i="11"/>
  <c r="M50" i="11"/>
  <c r="L50" i="11"/>
  <c r="D56" i="11"/>
  <c r="E56" i="11" s="1"/>
  <c r="D54" i="11"/>
  <c r="E54" i="11" s="1"/>
  <c r="F53" i="11"/>
  <c r="D53" i="11" s="1"/>
  <c r="E53" i="11" s="1"/>
  <c r="F52" i="11"/>
  <c r="D52" i="11" s="1"/>
  <c r="E52" i="11" s="1"/>
  <c r="F51" i="11"/>
  <c r="D51" i="11" s="1"/>
  <c r="E51" i="11" s="1"/>
  <c r="D48" i="11"/>
  <c r="E48" i="11" s="1"/>
  <c r="D47" i="11"/>
  <c r="E47" i="11" s="1"/>
  <c r="D45" i="11"/>
  <c r="E45" i="11" s="1"/>
  <c r="D41" i="11"/>
  <c r="E41" i="11" s="1"/>
  <c r="F42" i="11"/>
  <c r="D42" i="11" s="1"/>
  <c r="E42" i="11" s="1"/>
  <c r="F40" i="11"/>
  <c r="F37" i="11"/>
  <c r="F36" i="11"/>
  <c r="D36" i="11" s="1"/>
  <c r="E39" i="11" l="1"/>
  <c r="F58" i="11"/>
  <c r="F39" i="11"/>
  <c r="D39" i="11"/>
  <c r="E19" i="11"/>
  <c r="E18" i="11" s="1"/>
  <c r="E8" i="11" s="1"/>
  <c r="E36" i="11"/>
  <c r="J74" i="11"/>
  <c r="F34" i="11"/>
  <c r="D37" i="11"/>
  <c r="E37" i="11" s="1"/>
  <c r="E69" i="11"/>
  <c r="E50" i="11"/>
  <c r="O49" i="11"/>
  <c r="E64" i="11"/>
  <c r="G49" i="11"/>
  <c r="N49" i="11"/>
  <c r="M49" i="11"/>
  <c r="L49" i="11"/>
  <c r="D69" i="11"/>
  <c r="D50" i="11"/>
  <c r="D59" i="11"/>
  <c r="D58" i="11" s="1"/>
  <c r="D64" i="11"/>
  <c r="F69" i="11"/>
  <c r="F50" i="11"/>
  <c r="F64" i="11"/>
  <c r="C9" i="10"/>
  <c r="D9" i="10"/>
  <c r="L38" i="11" l="1"/>
  <c r="L74" i="11" s="1"/>
  <c r="M38" i="11"/>
  <c r="M74" i="11" s="1"/>
  <c r="O38" i="11"/>
  <c r="O74" i="11" s="1"/>
  <c r="N38" i="11"/>
  <c r="N74" i="11" s="1"/>
  <c r="G38" i="11"/>
  <c r="G74" i="11" s="1"/>
  <c r="K74" i="11"/>
  <c r="D34" i="11"/>
  <c r="D49" i="11"/>
  <c r="D38" i="11" s="1"/>
  <c r="E59" i="11"/>
  <c r="E34" i="11"/>
  <c r="F49" i="11"/>
  <c r="F38" i="11" s="1"/>
  <c r="E58" i="11" l="1"/>
  <c r="E49" i="11" s="1"/>
  <c r="E38" i="11" s="1"/>
  <c r="D74" i="11"/>
  <c r="F74" i="11"/>
  <c r="S74" i="11" s="1"/>
  <c r="S77" i="11" s="1"/>
</calcChain>
</file>

<file path=xl/sharedStrings.xml><?xml version="1.0" encoding="utf-8"?>
<sst xmlns="http://schemas.openxmlformats.org/spreadsheetml/2006/main" count="580" uniqueCount="456">
  <si>
    <t>Всего</t>
  </si>
  <si>
    <t>ОГСЭ.00</t>
  </si>
  <si>
    <t>Иностранный язык</t>
  </si>
  <si>
    <t>Физическая культура</t>
  </si>
  <si>
    <t>ЕН.00</t>
  </si>
  <si>
    <t>Математика</t>
  </si>
  <si>
    <t>Безопасность жизнедеятельности</t>
  </si>
  <si>
    <t>I</t>
  </si>
  <si>
    <t>II</t>
  </si>
  <si>
    <t>III</t>
  </si>
  <si>
    <t>Промежуточная аттестация</t>
  </si>
  <si>
    <t>Каникулы</t>
  </si>
  <si>
    <t>Формы промежуточной аттестации</t>
  </si>
  <si>
    <t>История</t>
  </si>
  <si>
    <t>ПМ.01</t>
  </si>
  <si>
    <t>МДК.01.01</t>
  </si>
  <si>
    <t>МДК.01.02</t>
  </si>
  <si>
    <t>УП.01</t>
  </si>
  <si>
    <t>ПП.01</t>
  </si>
  <si>
    <t>ПМ.02</t>
  </si>
  <si>
    <t>УП.02</t>
  </si>
  <si>
    <t>ПП.02</t>
  </si>
  <si>
    <t>ПМ.03</t>
  </si>
  <si>
    <t>УП.03</t>
  </si>
  <si>
    <t>ПП.03</t>
  </si>
  <si>
    <t>П.00</t>
  </si>
  <si>
    <t>Профессиональный цикл</t>
  </si>
  <si>
    <t>ПМ.00</t>
  </si>
  <si>
    <t>Государственная итоговая аттестация</t>
  </si>
  <si>
    <t>УЧЕБНЫЙ ПЛАН</t>
  </si>
  <si>
    <t>Нормативный срок обучения:</t>
  </si>
  <si>
    <t>Профиль получаемого профессионального образования -</t>
  </si>
  <si>
    <t>1. Сводные данные по бюджету времени (в неделях)</t>
  </si>
  <si>
    <t>Курсы</t>
  </si>
  <si>
    <t>Обучение по дисциплинам и междисциплинарным курсам</t>
  </si>
  <si>
    <t>Учебная практика</t>
  </si>
  <si>
    <t>Производственная практика</t>
  </si>
  <si>
    <t>по профилю специальности</t>
  </si>
  <si>
    <t xml:space="preserve">преддипломная </t>
  </si>
  <si>
    <t>Русский язык</t>
  </si>
  <si>
    <t>Литература</t>
  </si>
  <si>
    <t>МДК.02.01</t>
  </si>
  <si>
    <t>максимальная</t>
  </si>
  <si>
    <t>ПОЯСНИТЕЛЬНАЯ ЗАПИСКА</t>
  </si>
  <si>
    <t>5.1.2 Организация учебного процесса и режима занятий</t>
  </si>
  <si>
    <t>Начало учебных занятий - 1 сентября.</t>
  </si>
  <si>
    <t>Максимальный объем учебной нагрузки обучающегося составляет 54 академических часа в неделю, включая все виды аудиторной и внеаудиторной (самостоятельной) учебной работы по освоению основной профессиональной образовательной программы.</t>
  </si>
  <si>
    <t>Продолжительность учебных занятий не менее двух академических часов.</t>
  </si>
  <si>
    <t>Учебные дисциплины, междисциплинарные курсы, профессиональные модули завершаются следующими формами промежуточной аттестации:</t>
  </si>
  <si>
    <t>промежуточная аттестация по составным элементам программы профессионального модуля (по МДК) - ДЗ или Э, по учебной и производственной практике - ДЗ;</t>
  </si>
  <si>
    <t>Формы и процедуры текущего контроля знаний оговорены в рабочих программах дисциплин и профессиональных модулей, указаны в плане учебного процесса.</t>
  </si>
  <si>
    <t>Количество экзаменов в каждом учебном году в процессе промежуточной аттестации не превышает 8, а количество зачетов и дифференцированных зачетов - 10 (без учета зачетов по физической культуре).</t>
  </si>
  <si>
    <t>На промежуточную аттестацию в форме экзаменов отводится суммарно 72 часа (2 недели) в год, в последний год обучения - 36 часов (1 неделя).</t>
  </si>
  <si>
    <t>Аттестация по итогам производственной практики проводится с учетом (или на основании) результатов, подтвержденных документами соответствующих организаций.</t>
  </si>
  <si>
    <t>Общая продолжительность каникул составляет 8-11 недель в учебном году, в том числе, не менее 2 недель в зимний период.</t>
  </si>
  <si>
    <t>5.1.3 Общеобразовательный цикл</t>
  </si>
  <si>
    <t>промежуточная аттестация - 2 недели;</t>
  </si>
  <si>
    <t>каникулярное время - 11 недель.</t>
  </si>
  <si>
    <t>Пояснения к таблице:</t>
  </si>
  <si>
    <t>Текущий контроль планируется проводить по изученным дидактическим единицам знаний, группе дидактических единиц знаний, имеющих междидактические связи, по изученным темам и МДК, в форме опросов, контрольных работ (письменных, устных, тестовых и т.д.), отчетов по результатам самостоятельной работы, с применением других активных и интерактивных форм, за счет времени обязательной учебной нагрузки. По выполненным лабораторным и практическим работам в форме формализованного наблюдения и оценки результатов выполнения работ, оценки отчетов по ним.</t>
  </si>
  <si>
    <t>на теоретических занятиях;</t>
  </si>
  <si>
    <t>на лабораторных и практических занятиях;</t>
  </si>
  <si>
    <t>при выполнении самостоятельной работы;</t>
  </si>
  <si>
    <t>на учебной и производственной практике;</t>
  </si>
  <si>
    <t>при курсовом проектировании;</t>
  </si>
  <si>
    <t>при дипломном проектировании;</t>
  </si>
  <si>
    <t>при участии в общественной, спортивной, научно-исследовательской деятельности техникума;</t>
  </si>
  <si>
    <t>при выполнении обучающимися внутреннего распорядка техникума.</t>
  </si>
  <si>
    <t>подбор и изучение литературы;</t>
  </si>
  <si>
    <t>составление плана работы;</t>
  </si>
  <si>
    <t>представление проекта научному руководителю, получение отзыва и устранение указанных в нем замечаний;</t>
  </si>
  <si>
    <t>Необходимым условием допуска к государственной (итоговой) аттестации является освоение обучающимися всех профессиональных модулей, представление документов, подтверждающих освоение обучающимися компетенций при изучении теоретического материала и прохождение практики по каждому из основных видов профессиональной деятельности. В том числе выпускник может представить свое "Портфолио", состоящее из отчетов о ранее достигнутых результатах, дополнительных сертификатов, свидетельств (дипломов) олимпиад, конкурсов, творческих работ по специальности, характеристик с мест прохождения преддипломной практики.</t>
  </si>
  <si>
    <t>Индексы циклов и обязательная учебная нагрузка по циклам по ФГОС, часов</t>
  </si>
  <si>
    <t>Распределение вариативной части (ВЧ) по циклам, часов</t>
  </si>
  <si>
    <t>в том числе</t>
  </si>
  <si>
    <t>на увеличение объема обязательных дисциплин, МДК</t>
  </si>
  <si>
    <t>на введение дополнительных дисциплин, МДК и ПМ</t>
  </si>
  <si>
    <t>ОП.00</t>
  </si>
  <si>
    <t>Вариативная часть (ВЧ)</t>
  </si>
  <si>
    <t>Перечень кабинетов, лабораторий и мастерских</t>
  </si>
  <si>
    <t>№</t>
  </si>
  <si>
    <t>Наименование:</t>
  </si>
  <si>
    <t>иностранного языка;</t>
  </si>
  <si>
    <t>математики;</t>
  </si>
  <si>
    <t>Спортивный комплекс:</t>
  </si>
  <si>
    <t>спортивный зал</t>
  </si>
  <si>
    <t>открытый стадион широкого профиля с элементами полосы препятствий;</t>
  </si>
  <si>
    <t>стрелковый тир (в любой модификации, включая электронный) или место для стрельбы</t>
  </si>
  <si>
    <t>Залы:</t>
  </si>
  <si>
    <t>библиотека, читальный зал с выходом в сеть Интернет;</t>
  </si>
  <si>
    <t>актовый зал</t>
  </si>
  <si>
    <t>Лаборатории:</t>
  </si>
  <si>
    <t>Правовое обеспечение профессиональной деятельности</t>
  </si>
  <si>
    <t>МДК.03.01</t>
  </si>
  <si>
    <t>Информационные технологии в профессиональной деятельности</t>
  </si>
  <si>
    <t>___________________</t>
  </si>
  <si>
    <t>________________________</t>
  </si>
  <si>
    <t>ГИА</t>
  </si>
  <si>
    <t>ПДП</t>
  </si>
  <si>
    <t>5 сем.</t>
  </si>
  <si>
    <t>3 сем.</t>
  </si>
  <si>
    <t>Индекс</t>
  </si>
  <si>
    <t>Согласовано</t>
  </si>
  <si>
    <t>____________ А.В. Иванова</t>
  </si>
  <si>
    <t>программы    подготовки специалистов среднего звена</t>
  </si>
  <si>
    <t>"Павловский автомеханический техникум им. И.И. Лепсе"</t>
  </si>
  <si>
    <t>по специальности 38.02.04                                                                                                                                                                                                                                               Коммерция (по отраслям)</t>
  </si>
  <si>
    <t>Наименование циклов, дисциплин, профессиональных модулей, междисциплинарных курсов. практик</t>
  </si>
  <si>
    <t>Учебная нагрузка обучающихся ( час.)</t>
  </si>
  <si>
    <t>(включая обязательную аудиторную нагрузку и все виды практики в составе профессиональных модулей) по курсам и семестрам (час. в семестр)</t>
  </si>
  <si>
    <t>самостоятельная учебная работа</t>
  </si>
  <si>
    <t>Обязательная</t>
  </si>
  <si>
    <t>I  курс</t>
  </si>
  <si>
    <t>III  курс</t>
  </si>
  <si>
    <t>всего занятий</t>
  </si>
  <si>
    <t>в т. ч.</t>
  </si>
  <si>
    <t>1 сем.</t>
  </si>
  <si>
    <t>2 сем.</t>
  </si>
  <si>
    <t>4 сем.</t>
  </si>
  <si>
    <t>6 сем.</t>
  </si>
  <si>
    <t>ОГСЭ.01.</t>
  </si>
  <si>
    <t>Основы  философии</t>
  </si>
  <si>
    <t>ОГСЭ.02.</t>
  </si>
  <si>
    <t>ОГСЭ.03.</t>
  </si>
  <si>
    <t>ОГСЭ.04.</t>
  </si>
  <si>
    <t>З,ДЗ</t>
  </si>
  <si>
    <t>ЕН.01.</t>
  </si>
  <si>
    <t>ЕН.02.</t>
  </si>
  <si>
    <t xml:space="preserve">Общепрофессиональные    дисциплины  </t>
  </si>
  <si>
    <t>ОП.01</t>
  </si>
  <si>
    <t>Экономика организации</t>
  </si>
  <si>
    <t>ОП.02</t>
  </si>
  <si>
    <t>Статистика</t>
  </si>
  <si>
    <t>ОП.03</t>
  </si>
  <si>
    <t>ОП.04</t>
  </si>
  <si>
    <t>Документационное обеспечение управления</t>
  </si>
  <si>
    <t>ОП.05</t>
  </si>
  <si>
    <t>ОП.06</t>
  </si>
  <si>
    <t>Логистика</t>
  </si>
  <si>
    <t>ОП.07</t>
  </si>
  <si>
    <t>Бухгалтерский учет</t>
  </si>
  <si>
    <t>ОП.08</t>
  </si>
  <si>
    <t>Стандартизация, метрология и подтверждение соответствия</t>
  </si>
  <si>
    <t>ОП.09</t>
  </si>
  <si>
    <t xml:space="preserve">Профессиональные модули </t>
  </si>
  <si>
    <t>Организация     и     управление     торгово-сбытовой деятельностью</t>
  </si>
  <si>
    <t>Организация коммерческой деятельности</t>
  </si>
  <si>
    <t>Организация торговли</t>
  </si>
  <si>
    <t>МДК.01.03</t>
  </si>
  <si>
    <t>Техническое оснащение торговых организаций и охрана труда</t>
  </si>
  <si>
    <t>Организация и проведение экономической и маркетинговой деятельности</t>
  </si>
  <si>
    <t>Финансы, налоги и налогообложение</t>
  </si>
  <si>
    <t>МДК.02.02</t>
  </si>
  <si>
    <t>Анализ финансово-хозяйственной деятельности</t>
  </si>
  <si>
    <t>МДК.02.03</t>
  </si>
  <si>
    <t>Маркетинг</t>
  </si>
  <si>
    <t>Управление ассортиментом, оценка качества и обеспечение  сохраняемости  товаров</t>
  </si>
  <si>
    <t>Теоретические основы товароведения</t>
  </si>
  <si>
    <t>МДК.03.02</t>
  </si>
  <si>
    <t>Товароведение  продовольственных и непродовольственных товаров</t>
  </si>
  <si>
    <t>ПМ.04</t>
  </si>
  <si>
    <t>МДК.04.01</t>
  </si>
  <si>
    <t>Розничная торговля непродовольственными товарами</t>
  </si>
  <si>
    <t>МДК.04.02</t>
  </si>
  <si>
    <t>Розничная торговля продовольственными товарами</t>
  </si>
  <si>
    <t>УП.04</t>
  </si>
  <si>
    <t>ПП.04</t>
  </si>
  <si>
    <t>Всего:</t>
  </si>
  <si>
    <t>4 нед.</t>
  </si>
  <si>
    <t>6 нед.</t>
  </si>
  <si>
    <t xml:space="preserve"> Государственная (итоговая)  аттестация</t>
  </si>
  <si>
    <t>1. Программа базовой подготовки</t>
  </si>
  <si>
    <t>1.1 Выпускная квалификационная работа в форме: дипломной работы</t>
  </si>
  <si>
    <t>всего</t>
  </si>
  <si>
    <t>дисциплин и МДК</t>
  </si>
  <si>
    <t>учебной практики</t>
  </si>
  <si>
    <t>производственной практики.</t>
  </si>
  <si>
    <t>преддипломной практики</t>
  </si>
  <si>
    <t>дифференцированных зачетов</t>
  </si>
  <si>
    <t>зачетов</t>
  </si>
  <si>
    <t>II курс</t>
  </si>
  <si>
    <t>-,э</t>
  </si>
  <si>
    <t>-,дз(компл.)</t>
  </si>
  <si>
    <t>дз(компл.)</t>
  </si>
  <si>
    <t>дз</t>
  </si>
  <si>
    <t>э(компл.)</t>
  </si>
  <si>
    <t>з,з,з,дз</t>
  </si>
  <si>
    <t>социально-экономический</t>
  </si>
  <si>
    <t>очная</t>
  </si>
  <si>
    <t>График учебного процесса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</si>
  <si>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</si>
  <si>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</si>
  <si>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</si>
  <si>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</si>
  <si>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</si>
  <si>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</si>
  <si>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</si>
  <si>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</si>
  <si>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</si>
  <si>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</si>
  <si>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</si>
  <si>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</si>
  <si>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::</t>
  </si>
  <si>
    <t>А</t>
  </si>
  <si>
    <t>УП</t>
  </si>
  <si>
    <t xml:space="preserve">ПДП </t>
  </si>
  <si>
    <t>преддимломная практика - 4 нед. - 144 час.</t>
  </si>
  <si>
    <t>ПП</t>
  </si>
  <si>
    <t>государственная итоговая аттестация - 6 нед.-216 час.</t>
  </si>
  <si>
    <t>промежуточная аттестация</t>
  </si>
  <si>
    <t>каникулы</t>
  </si>
  <si>
    <t>38.02.04 Коммерция ( по отраслям)</t>
  </si>
  <si>
    <t>Распределение вариативной части  по циклам  по специальности     38.02.04 Коммерция (по отраслям)</t>
  </si>
  <si>
    <t>2. В математический и общий естественно-научный цикл добавлены часы на  дисциплины:</t>
  </si>
  <si>
    <t>МДК 04.01 Розничная торговля непродовольственных товарами  42 часа направлены на формирование ПК 4.1 - 4.3</t>
  </si>
  <si>
    <t>МДК.04.02 Розничная торговля продовольственными товарами 56 часов направлены на формирование ПК 4.4-4.5</t>
  </si>
  <si>
    <t>МДК.03.01 Теоретические основы товароведения 36 часов направлены на формирование ПК.3.1-3.3</t>
  </si>
  <si>
    <t>5.1.1 Нормативная база реализации ППССЗ</t>
  </si>
  <si>
    <t xml:space="preserve">Консультации для обучающихся предусматриваются образовательным учреждением в объеме 4 часов на каждого обучающегося в учебной группе на учебный год, в том числе в период реализации среднего общего образования для лиц, обучающихся на базе основного общего образования. Консультации проводятся в соответствии с графиком и могут быть как устными, так и письменными, и проводиться с группой, подгруппой и отдельными обучающимися. </t>
  </si>
  <si>
    <t>Практика является обязательным разделом ППССЗ. Она представляет собой вид учебных занятий, обеспечивающих практико-ориентированную подготовку обучающихся. При реализации ППССЗ предусматриваются следующие виды практик: учебная и производственная.</t>
  </si>
  <si>
    <t>5.1.4 Формирование вариативной части ППССЗ</t>
  </si>
  <si>
    <t xml:space="preserve">5.1.5 Распределение учебной,производственной, преддипломной практик </t>
  </si>
  <si>
    <r>
      <t xml:space="preserve">В рамках основной профессиональной образовательной программы ППССЗ студенты осваивают рабочую профессию17351 (код по Общероссийскому классификатору профессий рабочих, должностей служащих и тарифных разрядов) - </t>
    </r>
    <r>
      <rPr>
        <b/>
        <sz val="10"/>
        <rFont val="Arial Cyr"/>
        <charset val="204"/>
      </rPr>
      <t>17351</t>
    </r>
    <r>
      <rPr>
        <sz val="10"/>
        <rFont val="Arial Cyr"/>
        <charset val="204"/>
      </rPr>
      <t xml:space="preserve"> </t>
    </r>
    <r>
      <rPr>
        <b/>
        <sz val="10"/>
        <rFont val="Arial Cyr"/>
        <charset val="204"/>
      </rPr>
      <t>Продавец непродовольственных товаров,  17353 Продавец продовольственных товаров</t>
    </r>
  </si>
  <si>
    <t>ПП.04 -3 семестр - 36 часов (1 неделя)</t>
  </si>
  <si>
    <t>ИТОГО:  360  часов (10 недель)</t>
  </si>
  <si>
    <t>ПДП - 6 семестр - 144 часа ( 4 недели)</t>
  </si>
  <si>
    <t>менеджмента</t>
  </si>
  <si>
    <t>маркетинга</t>
  </si>
  <si>
    <t>статистики</t>
  </si>
  <si>
    <t>экономики  организации</t>
  </si>
  <si>
    <t>документационного обеспечения управления</t>
  </si>
  <si>
    <t>правового обеспечения профессиональной деятельности</t>
  </si>
  <si>
    <t>бухгалтерского учета</t>
  </si>
  <si>
    <t>финансов, налогов и налогообложения</t>
  </si>
  <si>
    <t>стандартизации, метрологии и подтверждения соответствия</t>
  </si>
  <si>
    <t>безопасности жизнедеятельности</t>
  </si>
  <si>
    <t>организации коммерческой деятельности и логистики</t>
  </si>
  <si>
    <t>междисциплинарных курсов</t>
  </si>
  <si>
    <t>информационных технологий в профессиональной деятельности</t>
  </si>
  <si>
    <t>технического оснащения торговых  организаций  и охраны труда</t>
  </si>
  <si>
    <t>товароведения</t>
  </si>
  <si>
    <t>Консультации: 4 часа на обучающегося  в группе  на учебный год</t>
  </si>
  <si>
    <t>Менеджмент (по отраслям)</t>
  </si>
  <si>
    <t xml:space="preserve">экзаменов </t>
  </si>
  <si>
    <t>-,-,-,дз</t>
  </si>
  <si>
    <r>
      <t xml:space="preserve">Вариативная часть в объеме </t>
    </r>
    <r>
      <rPr>
        <b/>
        <sz val="10"/>
        <rFont val="Arial Cyr"/>
        <charset val="204"/>
      </rPr>
      <t>648</t>
    </r>
    <r>
      <rPr>
        <sz val="10"/>
        <rFont val="Arial Cyr"/>
        <charset val="204"/>
      </rPr>
      <t xml:space="preserve">  часов использована:</t>
    </r>
  </si>
  <si>
    <t>Главный бухгалтер</t>
  </si>
  <si>
    <t>____________ Е.Д. Белова</t>
  </si>
  <si>
    <t xml:space="preserve">Обязательный  объем аудиторной нагрузки при очной форме получения образования составляет 36 академических часов в неделю при шестидневной учебной неделе. </t>
  </si>
  <si>
    <t>В период обучения с юношами проводятся учебные сборы  за счет часов, отведенных на освоение соответствующей дисциплины, в количестве 35 часов.</t>
  </si>
  <si>
    <t>Учебная практика и производственная практика (по профилю специальности) проводятся при освоении студентами профессиональных компетенций в рамках профессиональных модулей иреализуется концентрированно в несколько периодов. Цели и задачи, программы и формы отчетности определяются по каждому виду практики. Производственная практика состоит из двух этапов: практики по профилю специальности и преддипломной практики.</t>
  </si>
  <si>
    <t>Государственная  итоговая  аттестация проводится с целью установления соответствия уровня и качества подготовки выпускников требованиям ФГОС и работодателей и включает подготовку и защиту выпускной квалификационной работы . Обязательное требование - соответствие тематики выпускной квалификационной работы содержанию одного или нескольких профессиональных модулей.</t>
  </si>
  <si>
    <t>Основными этапами выполнения дипломной работы являются:</t>
  </si>
  <si>
    <t>Темы выпускных квалификационных работ определяются ведущими преподавателями по специальности совместно со специалистами предприятий или организаций, заинтересованных в разработке данных тем, обсуждаются и одобряются на заседании ПЦК, утверждаются директором техникума.</t>
  </si>
  <si>
    <t xml:space="preserve">государственного бюджетного  профессионального образовательного учреждения </t>
  </si>
  <si>
    <t>16 н.</t>
  </si>
  <si>
    <t>23 н.</t>
  </si>
  <si>
    <t>Астрономия</t>
  </si>
  <si>
    <t>Основы безопасности жизнедеятельности</t>
  </si>
  <si>
    <t>выбор темы, получение задания на выполнение работы</t>
  </si>
  <si>
    <t>составление календарного плана выполнения работы</t>
  </si>
  <si>
    <t>рецензирование работы.</t>
  </si>
  <si>
    <t>Выполнение курсовой работы рассматривается как вид учебной работы по дисциплине (дисциплинам) профессионального цикла и (или) профессиональному модулю (модулям) профессионального цикла и реализуется в пределах времени, отведенного на ее (их изучение).</t>
  </si>
  <si>
    <t>э,э</t>
  </si>
  <si>
    <t>4/30/14</t>
  </si>
  <si>
    <t>2дз, 2э</t>
  </si>
  <si>
    <t>3дз,1э</t>
  </si>
  <si>
    <t>-/16дз/8э</t>
  </si>
  <si>
    <t>3/3дз/-</t>
  </si>
  <si>
    <t>-.1дз,1э</t>
  </si>
  <si>
    <t xml:space="preserve">Распределение обязательной учебной нагрузки   </t>
  </si>
  <si>
    <t>ОП.01 Экономика организации  ( 50 часов) направлены на формирование ПК.2.3., 2.4</t>
  </si>
  <si>
    <t>ОП.04 Документационное обеспечение управления (20 часов) направлены на формирование ПК.2.2</t>
  </si>
  <si>
    <t>ОП.05 Правовое обеспечение профессиональной деятельности ( 40 часов) направлены на формирование ПК.1.1, 1.3</t>
  </si>
  <si>
    <t>ОП.08 Стандартизация, метрология и подтверждение соответствия 20 часов на формирование  ПК. 1.3, 1.6, 3.1, 3.3, 3.4, 3.6-3.8</t>
  </si>
  <si>
    <t>МДК.03.02 Товароведение продовольственных и непродовольственных товаров 12 часов  направлен на формирование ПК. 3.4 - 3.6</t>
  </si>
  <si>
    <t>ЕН.01 Математика  (32 часа) направлена на формирование ПК. 1.8, 2.1, 2.9, 3.7</t>
  </si>
  <si>
    <t>Производственная практика (преддипломная )</t>
  </si>
  <si>
    <t>С Программой проведения государственной итоговой аттестации обучающиеся знакомятся не позднее  6 месяцев до начала ее проведения,  а также с примерным перечнем тем выпускных квалификационных работ .</t>
  </si>
  <si>
    <t>Промежуточная аттестация проводится в форме дифференцированных зачетов и экзаменов: дифференцированные зачеты - за счет времени, отведенного на общеобразовательную дисциплину, экзамены - за счет времени, выделенного ФГОС ППССЗ</t>
  </si>
  <si>
    <t>ПМ.01 Организация и управление торгово-сбытовой деятельностью  выполняется  курсовая работа объемом 30 часов:  по МДК.01.01  Организация коммерческой деятельности;</t>
  </si>
  <si>
    <t>ПМ.02  Организация и проведение экономической и маркетинговой деятельности  по МДК.02.02  Анализ финансово-хозяйственной деятельности  в объеме 30 часов.</t>
  </si>
  <si>
    <t>Дисциплина  Физическая культура  предусматривает еженедельно 2 часа обязательных аудиторных занятий и 2 часа самостоятельной нагрузки (за счет различных форм внеаудиторных занятий в спортивных клубах, секциях).</t>
  </si>
  <si>
    <t xml:space="preserve">Выполнение работ по одной или нескольким профессиям рабочих, должностям служащих </t>
  </si>
  <si>
    <t>Подготовка выпускной квалификационной работы сопровождается консультациями. Руководители (консультанты) разрабатывают графики консультаций и выполнения дипломной работы.</t>
  </si>
  <si>
    <t xml:space="preserve">курсовых работ </t>
  </si>
  <si>
    <t>Производственная практика                        ( по профилю специальности)</t>
  </si>
  <si>
    <t>Математический и общий естественнонаучный учебный  цикл</t>
  </si>
  <si>
    <t>Общий гуманитарный и социально-экономический  учебный цикл</t>
  </si>
  <si>
    <t>Для аттестации обучающихся на соответствие их персональных достижений поэтапным требованиям соответствующей ППССЗ  (текущая и промежуточная аттестация) создаются фонды оценочных средств, позволяющие оценить знания, умения и освоенные компетенции. Фонды оценочных средств для промежуточной аттестации разрабатываются и утверждаются образовательным учреждением самостоятельно, а для государственной итоговой  аттестации - разрабатываются и утверждаются образовательным учреждением после предварительного положительного заключения работодателей.</t>
  </si>
  <si>
    <t>Общие учебные предметы</t>
  </si>
  <si>
    <t>ОУП.08</t>
  </si>
  <si>
    <t>ОУП.01</t>
  </si>
  <si>
    <t>ОУП.02</t>
  </si>
  <si>
    <t>ОУП.03</t>
  </si>
  <si>
    <t>ОУП.04</t>
  </si>
  <si>
    <t>ОУП.05</t>
  </si>
  <si>
    <t>ОУП.06</t>
  </si>
  <si>
    <t>ОУП.07</t>
  </si>
  <si>
    <t>География</t>
  </si>
  <si>
    <t>Информатика</t>
  </si>
  <si>
    <t>лабораторные работы</t>
  </si>
  <si>
    <t xml:space="preserve"> практические занятия</t>
  </si>
  <si>
    <t>-,дз</t>
  </si>
  <si>
    <t>Утвержден решением</t>
  </si>
  <si>
    <t>Директор       ГБПОУ ПАМТ им. И.И.Лепсе</t>
  </si>
  <si>
    <r>
      <t xml:space="preserve">Квалификация: </t>
    </r>
    <r>
      <rPr>
        <b/>
        <sz val="11"/>
        <rFont val="Times New Roman"/>
        <family val="1"/>
        <charset val="204"/>
      </rPr>
      <t>менеджер по продажам</t>
    </r>
  </si>
  <si>
    <t>Приказ утвержден ФГОС от 15.05.2014 № 539</t>
  </si>
  <si>
    <r>
      <t xml:space="preserve">Форма обучения  -  </t>
    </r>
    <r>
      <rPr>
        <b/>
        <sz val="11"/>
        <rFont val="Times New Roman"/>
        <family val="1"/>
        <charset val="204"/>
      </rPr>
      <t>очная</t>
    </r>
  </si>
  <si>
    <t>дз ( компл.)</t>
  </si>
  <si>
    <t>э</t>
  </si>
  <si>
    <t xml:space="preserve">дз </t>
  </si>
  <si>
    <r>
      <t xml:space="preserve">16н               </t>
    </r>
    <r>
      <rPr>
        <sz val="10"/>
        <color rgb="FFFF0000"/>
        <rFont val="Times New Roman"/>
        <family val="1"/>
        <charset val="204"/>
      </rPr>
      <t>(14 нед.)</t>
    </r>
  </si>
  <si>
    <r>
      <t xml:space="preserve">23н                   </t>
    </r>
    <r>
      <rPr>
        <sz val="10"/>
        <color rgb="FFFF0000"/>
        <rFont val="Times New Roman"/>
        <family val="1"/>
        <charset val="204"/>
      </rPr>
      <t xml:space="preserve"> ( 20 нед.) </t>
    </r>
    <r>
      <rPr>
        <sz val="10"/>
        <rFont val="Times New Roman"/>
        <family val="1"/>
        <charset val="204"/>
      </rPr>
      <t xml:space="preserve">                      </t>
    </r>
  </si>
  <si>
    <r>
      <t xml:space="preserve">17                        </t>
    </r>
    <r>
      <rPr>
        <sz val="10"/>
        <color rgb="FFFF0000"/>
        <rFont val="Times New Roman"/>
        <family val="1"/>
        <charset val="204"/>
      </rPr>
      <t xml:space="preserve"> ( 15 нед.)</t>
    </r>
  </si>
  <si>
    <r>
      <t xml:space="preserve">13                  </t>
    </r>
    <r>
      <rPr>
        <sz val="10"/>
        <color rgb="FFFF0000"/>
        <rFont val="Times New Roman"/>
        <family val="1"/>
        <charset val="204"/>
      </rPr>
      <t xml:space="preserve">  ( 10 нед.)</t>
    </r>
  </si>
  <si>
    <t>2дз,1э</t>
  </si>
  <si>
    <t>20</t>
  </si>
  <si>
    <t>МДК.02.01.Финансы, налоги и налогообложение 40  часов  направлены на формирование ПК.2.1 -  2.3</t>
  </si>
  <si>
    <t xml:space="preserve">2. В цикле ОП.00 добавлены часы из вариативной части на изучение дополнительных дидактических единиц </t>
  </si>
  <si>
    <t>3. В профессиональные модули добавлены часы из вариативной части на увеличение объема обязательных МДК.</t>
  </si>
  <si>
    <t>МДК.02.02  Анализ финансово-хозяйственной деятельности  90 часов направлены на формирование ПК.2.1 - 2.3</t>
  </si>
  <si>
    <t>ЕН.02 Информационные технологии в профессиональной деятельности (79 часов) направлены на формирование ПК.1.2, 2.1, 2.2, 2.4</t>
  </si>
  <si>
    <t>ОП.07 Бухгалтерский учет  ( 59 часов) направлены на формирование ПК.1.3, 2.1</t>
  </si>
  <si>
    <t>МДК.01.01 Организация коммерческой деятельности 72  часа направлены на формирование ПК.1.1-1.4</t>
  </si>
  <si>
    <t>по профессиональным модулям обязательная форма промежуточной аттестации - ЭК (экзамен по модулю);</t>
  </si>
  <si>
    <t>Экзамен по модулю  проводится в последнем семестре освоения программы профессионального модуля и представляет собой форму независимой оценки результатов обучения с участием работодателей, направленного на проверку сформированности компетенций и готовности к выполнению вида профессиональной деятельности, определенных в разделе "Требования к результатам освоения ППССЗ" федерального государственного образовательного стандарта. Итогом проверки является однозначное решение: "вид профессиональной деятельности освоен с оценкой /не освоен".</t>
  </si>
  <si>
    <t>1. В математический и общий естественно-научный цикл добавлены часы на  дисциплины:</t>
  </si>
  <si>
    <t xml:space="preserve">       1-   7</t>
  </si>
  <si>
    <t>8-   14</t>
  </si>
  <si>
    <t>15-  21</t>
  </si>
  <si>
    <t>22-  28</t>
  </si>
  <si>
    <t>29.09-    05.10</t>
  </si>
  <si>
    <t>6-  12</t>
  </si>
  <si>
    <t>13 -   19</t>
  </si>
  <si>
    <t>20-  26</t>
  </si>
  <si>
    <t>27.10 -  02.11</t>
  </si>
  <si>
    <t>3   -  9</t>
  </si>
  <si>
    <t>10 -  16</t>
  </si>
  <si>
    <t>17 -   23</t>
  </si>
  <si>
    <t>6 -  12</t>
  </si>
  <si>
    <t>13 -  19</t>
  </si>
  <si>
    <t>20 -  26</t>
  </si>
  <si>
    <t>11  -   17</t>
  </si>
  <si>
    <t>по дисциплине "Физическая культура" (в цикле ОГСЭ)  форма промежуточной аттестации в каждом семестре - З (зачет), а в последнем семестре - ДЗ (дифференцированный зачет);</t>
  </si>
  <si>
    <t>по дисциплинам профессионального цикла и циклов ОГСЭ и ЕН и профессионального цикла рекомендуемые формы промежуточной аттестации - З (зачет), ДЗ (дифференцированный зачет), Э (экзамен), комплексный дифференцированый зачет;</t>
  </si>
  <si>
    <t xml:space="preserve">Промежуточная аттестация в форме экзамена проводится в день, освобожденный от других форм учебной нагрузки. Промежуточная аттестация в форме зачета или дифференцированного зачета проводится за счет часов, отведенных на освоение соответствующей учебной дисциплины или профессионального модуля. </t>
  </si>
  <si>
    <t>По учебному плану ППССЗ - выполнение 2-х курсовых работ:</t>
  </si>
  <si>
    <t xml:space="preserve">Для подгрупп девушек часть учебного времени ( 48 часов) дисциплины  Безопасность жизнедеятельности , отведенного на изучение основ военной службы, используется на освоение основ медицинских знаний. </t>
  </si>
  <si>
    <t>Производственная практика  проводится в организациях, направление деятельности которых соответствует профилю подготовки обучающихся.</t>
  </si>
  <si>
    <t xml:space="preserve">Общеобразовательный цикл сформирован на основе требований ФГОС СОО с учетом профиля  специальности. На реализацию ООЦ учебным планом отведено 1404  часов, из них обязательная часть 843 часа ( 60 %),  вариативная часть 561 час ( 40%).  Нормативный срок освоения предметов ООЦ - 1 год ( 52 недели).  </t>
  </si>
  <si>
    <t>Оценку всех ОК, указанных в ФГОС по каждой дисциплине, профессиональному модулю осуществляют  преподаватели дисциплин, разделов и тем МДК по каждому виду учебной деятельности в процессе освоения ОПОП в форме наблюдения и оценки (интерпретации):</t>
  </si>
  <si>
    <t>ОУП.00</t>
  </si>
  <si>
    <t>24  -  30</t>
  </si>
  <si>
    <t>1 -    7</t>
  </si>
  <si>
    <t>8-  14</t>
  </si>
  <si>
    <t>15 -   21</t>
  </si>
  <si>
    <t>22-   28</t>
  </si>
  <si>
    <t>29.12 -   04.01</t>
  </si>
  <si>
    <t>5 -  11</t>
  </si>
  <si>
    <t>12 -  18</t>
  </si>
  <si>
    <t>19 -  25</t>
  </si>
  <si>
    <t>26.01 -  01.02</t>
  </si>
  <si>
    <t>2 -  8</t>
  </si>
  <si>
    <t>9 -  15</t>
  </si>
  <si>
    <t>16 -  22</t>
  </si>
  <si>
    <t>23.02 -  01.03</t>
  </si>
  <si>
    <t>2 - 8</t>
  </si>
  <si>
    <t>23   29</t>
  </si>
  <si>
    <t>30.03 -   05.04</t>
  </si>
  <si>
    <t>20  -  26</t>
  </si>
  <si>
    <t>27.04  -   03.05</t>
  </si>
  <si>
    <t>4  -   10</t>
  </si>
  <si>
    <t>18  -   24</t>
  </si>
  <si>
    <t>25  31</t>
  </si>
  <si>
    <t>1  -   7</t>
  </si>
  <si>
    <t>8  -   14</t>
  </si>
  <si>
    <t>15  -   21</t>
  </si>
  <si>
    <t>22  -   28</t>
  </si>
  <si>
    <t>29.06   -   05.07</t>
  </si>
  <si>
    <t xml:space="preserve">13   19   </t>
  </si>
  <si>
    <t xml:space="preserve">27.07  -   02.08 </t>
  </si>
  <si>
    <t>3  - 9</t>
  </si>
  <si>
    <t>10  -   16</t>
  </si>
  <si>
    <t>17  -  23</t>
  </si>
  <si>
    <t xml:space="preserve">24      31    </t>
  </si>
  <si>
    <t>-.дз( компл.)</t>
  </si>
  <si>
    <t>учебная практика 6 нед - 216  часов</t>
  </si>
  <si>
    <t>производственная практика - 4 нед . - 144  часа</t>
  </si>
  <si>
    <t>УП.01 - 5 семестр - 36 часов ( 1 неделя)</t>
  </si>
  <si>
    <t>ПП.01-  5 семестр - 36 часов ( 1 неделя)</t>
  </si>
  <si>
    <t>УП.02 - 6 семестр- 72 часа ( 2 недели)</t>
  </si>
  <si>
    <t>УП.03  - 4 семестр- 72 часа ( 2 недели)</t>
  </si>
  <si>
    <t>ПП.03 - 4 семестр - 36 часов ( 1 неделя)</t>
  </si>
  <si>
    <t>УП.04- 3 семестр - 36 часов ( 1 неделя)</t>
  </si>
  <si>
    <t>ПП.02 - 6 семестр - 36  часов  (1 неделя)</t>
  </si>
  <si>
    <t>Родной язык</t>
  </si>
  <si>
    <t>ООЦ</t>
  </si>
  <si>
    <t>Общеобразовательный   цикл</t>
  </si>
  <si>
    <t>з,дз</t>
  </si>
  <si>
    <t>ОУП.09</t>
  </si>
  <si>
    <t>ОУП.10</t>
  </si>
  <si>
    <t>ОУП.11</t>
  </si>
  <si>
    <t>ЭК.00</t>
  </si>
  <si>
    <t>Элективные курсы</t>
  </si>
  <si>
    <t>ЭК.01</t>
  </si>
  <si>
    <t>ЭК.02</t>
  </si>
  <si>
    <t>Основы проектной деятельности</t>
  </si>
  <si>
    <t>Введение в специальность</t>
  </si>
  <si>
    <t>1/4дз/4э</t>
  </si>
  <si>
    <t>1/10дз/5э</t>
  </si>
  <si>
    <t xml:space="preserve">Приказ Минобрнауки России от 14 июня 2013 года № 464 «Об утверждении Порядка организации и осуществления образовательной деятельности по образовательным программам среднего профессионального образования» ( Зарегистрирован в Минюсте РФ 30 июля 2013 г. № 29200) в ред. 15.12.2014     </t>
  </si>
  <si>
    <t>Приказ Минпросвещения России от 28 августа 2020   № 441 "О внесении изменений в Порядок организации и осуществления образовательной деятельности по образовательным программам среднего профессионального образования, утвержденный приказом Министерства образования и науки Российской Федерации от 14 июня 2013 г. № 464"</t>
  </si>
  <si>
    <t>Приказ Минобрнауки России и Минпросвещения России от 05.09.2020 № 885/390  "О практической подготовке обучающихся" (Зарегистрирован в Минюсте РФ 11 сентября  2020 г. № 59778.</t>
  </si>
  <si>
    <t xml:space="preserve"> Постановление главного государственного санитарного врача РФ от 28.09.2020  № 28  «Об утверждении санитарных правил СП 2.4. 3648-20 "Санитарно-эпидимиологические требования к организациям воспитания и обучения, отдыха и оздоровления детей и молодежи"</t>
  </si>
  <si>
    <t>Разъяснения ФИРО по формированию учебного плана основной профессиональной образовательной программы начального профессионального образования/ среднего профессионального образования ( письмо № 12-696 от 20.10.2010 г. )</t>
  </si>
  <si>
    <t xml:space="preserve"> Письмо Минобрнауки России от 17.03.2015 № 06-259 "О направлении доработанных рекомендаций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образования"</t>
  </si>
  <si>
    <t>-Министерство просвещения РФ Письмо от 26.03.2019 № 05-ПГ-МП-5135 ( о введении дисциплины Родной язык)</t>
  </si>
  <si>
    <t>ФЗ "О воинской обязанности и военной службе от 28 марта 1998 года № 53-ФЗ"  Инструкция об организации обучения граждан РФ начальным знаниям в области обороны и их подготовки по основам военной службы в оьразовательных учреждениях среднего (полного) общего образования, образовательных учреждениях начального профессионального и среднего профессионального образования и учебных организаций.</t>
  </si>
  <si>
    <r>
      <t xml:space="preserve"> 1. Учебный план по специальности  </t>
    </r>
    <r>
      <rPr>
        <b/>
        <sz val="10"/>
        <rFont val="Arial Cyr"/>
        <charset val="204"/>
      </rPr>
      <t>38.02.04 Коммерция ( по отраслям)</t>
    </r>
    <r>
      <rPr>
        <sz val="10"/>
        <rFont val="Arial Cyr"/>
        <charset val="204"/>
      </rPr>
      <t xml:space="preserve">  разработан на основе Федерального государственного образовательного стандарта  среднего профессионального образования, утвержденного приказом Министерства образования и науки Российской Федерации от15 мая 2014 № 539 ,  и зарегистрированного Минюстом  Российской Федерации 25 июня 2014 г № 32855  , а также следующих документов, регламентирующих деятельность учебного заведения, и рекомендаций Министерства образования и науки Российской федерации и министерства образования Нижегородской области:
</t>
    </r>
  </si>
  <si>
    <t>Федеральный закон от 29 декабря 2012 года № 273-ФЗ «Об образовании в Российской Федерации»</t>
  </si>
  <si>
    <t>Устава ГБПОУ  «Павловский автомеханический техникум им. И.И. Лепсе» и локальных актов к нему.</t>
  </si>
  <si>
    <t>Приказ Минобрнауки  РФ от 6.10 2009 № 413 "Об утверждении и введении в действие ФГОС СОО" ( в ред. Приказа Минобрнауки России от 29.12.2014 № 1645)</t>
  </si>
  <si>
    <t>Министерство просвещения РФ Письмо от 20.07.2020  № 05-772 "Инструктивно-методическое письмо по организации применения современных методик и программ преподавания по ООД в системе СПО, учитывающих образовательные потребности обучающихся образовательных организаций, реализующих программы СПО"</t>
  </si>
  <si>
    <t xml:space="preserve">Общеобразовательный цикл содержит 12 учебных предметов, в том числе  в цикл "Общие учебные предметы", который формируется из часов обязательной части,  включены учебные предметы:  ОУП.01 Русский язык, ОУП.02 Литература, ОУП.03 Иностранный язык, ОУП.04 История, ОУП.05 Математика ,  ОУП.06 Астрономия , ОУП.07 Физическая культура , ОУП.08 Основы безопасности жизнедеятельности </t>
  </si>
  <si>
    <t>в цикл "Элективные курсы", который формируется вариативной частью,  включены предметы:ЭК.01.Основы проектной деятельности, ЭК.02.  Введение в специальность , которые состоят из разделов       ЭК.02.02 Основы общественных наук для социально-экономического профиля, ЭК.02.02 Основы естествознания,  ЭК.02.03  Основы экономики</t>
  </si>
  <si>
    <t>Оценка качества освоения программ учебных предметов общеобразовательного цикла основной профессиональной образовательной программы ППССЗ с получением среднего общего образования осуществляется в процессе текущего контроля и промежуточной аттестации.</t>
  </si>
  <si>
    <t xml:space="preserve"> Семестровый  контроль проводится в пределах учебного времени, отведенного на освоение  разделов предмета ЭК.02 Введение в специальность  (   ЭК.02.01  Основы общественных наук для социально-экономического профиля, ЭК.02.02 Основы естествознания,  ЭК.02.03  Основы экономики , как традиционными, так и инновационными методами, включая компьютерные технологии.</t>
  </si>
  <si>
    <t xml:space="preserve">На основе этих примерных программ разрабатываются рабочие программы по учебным предметам общеобразовательного цикла. </t>
  </si>
  <si>
    <t xml:space="preserve">Для реализации требований ФГОС среднего  общего образования в пределах основных профессиональных образовательных программ ППССЗ используются примерные программы учебных общеобразовательных предметов для специальностей ППССЗ, предусматривающих  изучение как базовых, так и профильных дисциплин. </t>
  </si>
  <si>
    <t>По выбору из  обязательных предметных областей</t>
  </si>
  <si>
    <t>дз,э</t>
  </si>
  <si>
    <t>ПАО "Павловский ордена Почета завод                                                                                                              художественных металлоизделий им. Кирова"</t>
  </si>
  <si>
    <t>Выполнение дипломной работы с 18 мая по 14 июня 2025 (всего  4    недели)</t>
  </si>
  <si>
    <t>Защита дипломной работы с  15 июня по 28июня 2025  (всего  2 недели)</t>
  </si>
  <si>
    <t>-,10дз,6э</t>
  </si>
  <si>
    <t>-/6дз/2э</t>
  </si>
  <si>
    <t>-,дз ( компл.)</t>
  </si>
  <si>
    <t xml:space="preserve">Приказ Министерства образования и науки РФ от 08.11.2021 № 800  "Порядок проведения государственной итоговой аттестации по образовательным программам среднего профессионального образования"
</t>
  </si>
  <si>
    <t>Примерные программы учебных общеобразовательных предметов для специальностей ППССЗ (русский язык и   литература, английский язык, математика,  естествознание, обществознание, история, право, экономика, информатика , физическая культура, основы безопасности жизнедеятельности (ОБЖ)), рекомендованы для использования  на основании Письма Минпросвещения России от 20.07.2020 № 05-772 "О направлении инструктивно-методического письма по организации применения современных методик и программ преподавания по общеобразовательным дисциплинам в системе СПО, учитывающих образовательные потребности обучающихся ОО, реализующих программы СПО."</t>
  </si>
  <si>
    <t>Требования к содержанию, объему и структуре выпускной квалификационной работы определяются образовательным учреждением на основании порядка проведения государственной итоговой аттестации выпускников по программам СПО, утвержденного федеральным органом образования, определенного в соответствии со статьей 15 Закона Российской Федерации "Об образовании" от 08.11.2021 № 800, зарегистрированный в Минюсте России от 07.12.2021 № 66211.</t>
  </si>
  <si>
    <t>"______" _________ 2022 г</t>
  </si>
  <si>
    <t>"_____" _________ 2022</t>
  </si>
  <si>
    <t>Прием 2022 года</t>
  </si>
  <si>
    <t>Приказ Минобрнауки России от 05.05.2022 № 311 «О внесении изменений в приказ министерства просвещения РФ от 08.11.2021 № 800 "Об утверждении Порядка проведения государтсвенной итоговой аттестации по образовательным программам  среднего профессионального образования" (зарегистрирован Министерством юстиции Российской Федерации 27.05.2022 г., регистрационный № 68606);</t>
  </si>
  <si>
    <t xml:space="preserve">Экономика </t>
  </si>
  <si>
    <t>ОУП.12</t>
  </si>
  <si>
    <t xml:space="preserve">/4дз/1э </t>
  </si>
  <si>
    <t>2дз</t>
  </si>
  <si>
    <t>в цикл  "По выбору из обязательных предметных областей", который формируется из часов вариативной части,  включены предметы: ОУП.01 Родной язык , ОУП.10 География, ОУП.11 Информатика, ОУП.12 Экономика</t>
  </si>
  <si>
    <t xml:space="preserve">Дифференцированные зачеты -  ОУП.03 Иностранный язык, ОУП.04 История, ОУП.08 Основы безопасности жизнедеятельности,  ОУП.06 Астрономия  ОУП.09 Родной язык, ОУП.10 География, ОУП.11 Информатика , ОУП. 12 Экономика, ЭК.02 Введение в специальность  ( для данного предмета - средняя семестровая оценка по элементам, составляющих ЭК.02.01, ЭК.02.02, ЭК.02.03,  во 2 сем.- ДЗ). </t>
  </si>
  <si>
    <t>По дисциплине Физическая культура  в составе общеобразовательного цикла форма промежуточной аттестации  - З (зачет), а в во 2 семетре  - ДЗ (дифференцированный зачет).</t>
  </si>
  <si>
    <t>Обучающиеся  самостоятельно  выполняют индивидуальный проект под руководством преподавтеля по выбранной теме в рамках одного или нескольких  изучаемых предметов. Индивидуальный проект - особая форма организации образовательной деятельности обучающихся ( учебное исследование или учебный проект), выполняется в течение одного года в рамках учебного времени, специально отведенного учебным планом.</t>
  </si>
  <si>
    <t>Экзамены проводятся по математике ( 1, 2 семестры), истории ( 2 семестр)  и комплексный экзамен  по  русскому языку и литературе ( 2 семестр).</t>
  </si>
  <si>
    <t>педагогического совета от 30.08.2022 протокол №1</t>
  </si>
  <si>
    <t>38.02.04. Коммерция ( по отраслям)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</si>
</sst>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0"/>
      <name val="Arial Cyr"/>
      <charset val="204"/>
    </font>
    <font>
      <sz val="8"/>
      <name val="Arial Cyr"/>
      <charset val="204"/>
    </font>
    <font>
      <sz val="11"/>
      <name val="Arial Cyr"/>
      <charset val="204"/>
    </font>
    <font>
      <b/>
      <sz val="10"/>
      <name val="Arial Cyr"/>
      <charset val="204"/>
    </font>
    <font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Arial Cyr"/>
      <charset val="204"/>
    </font>
    <font>
      <sz val="10"/>
      <name val="Arial"/>
      <family val="2"/>
      <charset val="204"/>
    </font>
    <font>
      <u/>
      <sz val="10"/>
      <color theme="10"/>
      <name val="Arial Cyr"/>
      <charset val="204"/>
    </font>
    <font>
      <b/>
      <i/>
      <sz val="10"/>
      <name val="Arial Cyr"/>
      <charset val="204"/>
    </font>
    <font>
      <sz val="10"/>
      <color rgb="FFFF0000"/>
      <name val="Times New Roman"/>
      <family val="1"/>
      <charset val="204"/>
    </font>
    <font>
      <sz val="10"/>
      <color rgb="FF00B0F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name val="Arial Cyr"/>
      <charset val="204"/>
    </font>
    <font>
      <sz val="10"/>
      <color rgb="FF0070C0"/>
      <name val="Times New Roman"/>
      <family val="1"/>
      <charset val="204"/>
    </font>
    <font>
      <b/>
      <vertAlign val="subscript"/>
      <sz val="14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Arial Cyr"/>
      <charset val="204"/>
    </font>
    <font>
      <b/>
      <sz val="12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20" fillId="0" borderId="0" applyNumberFormat="0" applyFill="0" applyBorder="0" applyAlignment="0" applyProtection="0"/>
  </cellStyleXfs>
  <cellXfs count="457">
    <xf numFmtId="0" fontId="0" fillId="0" borderId="0" xfId="0"/>
    <xf numFmtId="0" fontId="0" fillId="0" borderId="1" xfId="0" applyBorder="1" applyAlignment="1">
      <alignment horizontal="center"/>
    </xf>
    <xf numFmtId="0" fontId="4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distributed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0" xfId="1" applyFont="1"/>
    <xf numFmtId="0" fontId="0" fillId="0" borderId="0" xfId="0" applyAlignment="1"/>
    <xf numFmtId="0" fontId="7" fillId="0" borderId="0" xfId="0" applyFont="1" applyAlignment="1"/>
    <xf numFmtId="0" fontId="4" fillId="0" borderId="0" xfId="0" applyFont="1" applyAlignment="1"/>
    <xf numFmtId="0" fontId="8" fillId="0" borderId="18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6" fillId="0" borderId="3" xfId="1" applyFont="1" applyBorder="1"/>
    <xf numFmtId="0" fontId="6" fillId="0" borderId="0" xfId="1" applyFont="1" applyBorder="1"/>
    <xf numFmtId="0" fontId="0" fillId="0" borderId="0" xfId="0" applyAlignment="1">
      <alignment horizontal="left" vertical="top" wrapText="1"/>
    </xf>
    <xf numFmtId="0" fontId="0" fillId="0" borderId="1" xfId="0" applyBorder="1"/>
    <xf numFmtId="0" fontId="17" fillId="0" borderId="1" xfId="0" applyFont="1" applyBorder="1"/>
    <xf numFmtId="0" fontId="0" fillId="6" borderId="1" xfId="0" applyFill="1" applyBorder="1"/>
    <xf numFmtId="0" fontId="0" fillId="7" borderId="1" xfId="0" applyFill="1" applyBorder="1" applyAlignment="1">
      <alignment vertical="top"/>
    </xf>
    <xf numFmtId="0" fontId="0" fillId="6" borderId="1" xfId="0" applyFill="1" applyBorder="1" applyAlignment="1">
      <alignment vertical="top"/>
    </xf>
    <xf numFmtId="0" fontId="7" fillId="7" borderId="1" xfId="0" applyFont="1" applyFill="1" applyBorder="1" applyAlignment="1">
      <alignment vertical="top"/>
    </xf>
    <xf numFmtId="0" fontId="17" fillId="4" borderId="1" xfId="0" applyFont="1" applyFill="1" applyBorder="1" applyAlignment="1">
      <alignment textRotation="90"/>
    </xf>
    <xf numFmtId="0" fontId="17" fillId="9" borderId="1" xfId="0" applyFont="1" applyFill="1" applyBorder="1" applyAlignment="1">
      <alignment textRotation="90"/>
    </xf>
    <xf numFmtId="49" fontId="17" fillId="5" borderId="1" xfId="0" applyNumberFormat="1" applyFont="1" applyFill="1" applyBorder="1" applyAlignment="1">
      <alignment textRotation="89"/>
    </xf>
    <xf numFmtId="49" fontId="17" fillId="5" borderId="22" xfId="0" applyNumberFormat="1" applyFont="1" applyFill="1" applyBorder="1" applyAlignment="1">
      <alignment textRotation="89"/>
    </xf>
    <xf numFmtId="49" fontId="17" fillId="5" borderId="45" xfId="0" applyNumberFormat="1" applyFont="1" applyFill="1" applyBorder="1" applyAlignment="1">
      <alignment textRotation="89"/>
    </xf>
    <xf numFmtId="0" fontId="1" fillId="0" borderId="1" xfId="0" applyFont="1" applyBorder="1"/>
    <xf numFmtId="0" fontId="1" fillId="3" borderId="1" xfId="0" applyFont="1" applyFill="1" applyBorder="1" applyAlignment="1">
      <alignment textRotation="90"/>
    </xf>
    <xf numFmtId="0" fontId="1" fillId="4" borderId="1" xfId="0" applyFont="1" applyFill="1" applyBorder="1" applyAlignment="1">
      <alignment textRotation="90"/>
    </xf>
    <xf numFmtId="0" fontId="6" fillId="10" borderId="1" xfId="0" applyFont="1" applyFill="1" applyBorder="1" applyAlignment="1">
      <alignment textRotation="90"/>
    </xf>
    <xf numFmtId="0" fontId="0" fillId="0" borderId="0" xfId="0" applyAlignment="1">
      <alignment horizontal="justify" vertical="top" wrapText="1"/>
    </xf>
    <xf numFmtId="0" fontId="0" fillId="0" borderId="0" xfId="0" applyAlignment="1">
      <alignment horizontal="justify" vertical="top"/>
    </xf>
    <xf numFmtId="0" fontId="19" fillId="0" borderId="0" xfId="0" applyFont="1" applyAlignment="1">
      <alignment horizontal="justify" vertical="top"/>
    </xf>
    <xf numFmtId="0" fontId="3" fillId="0" borderId="0" xfId="0" applyFont="1" applyAlignment="1">
      <alignment horizontal="justify" vertical="top" wrapText="1"/>
    </xf>
    <xf numFmtId="0" fontId="18" fillId="0" borderId="0" xfId="2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0" xfId="0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3" fillId="0" borderId="0" xfId="0" applyFont="1" applyAlignment="1">
      <alignment horizontal="justify" vertical="top"/>
    </xf>
    <xf numFmtId="0" fontId="0" fillId="0" borderId="0" xfId="0" applyAlignment="1">
      <alignment vertical="top"/>
    </xf>
    <xf numFmtId="0" fontId="21" fillId="0" borderId="0" xfId="0" applyFont="1" applyAlignment="1">
      <alignment vertical="top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/>
    <xf numFmtId="0" fontId="0" fillId="0" borderId="0" xfId="0" applyFont="1" applyAlignment="1"/>
    <xf numFmtId="0" fontId="18" fillId="0" borderId="0" xfId="0" applyFont="1" applyAlignment="1">
      <alignment vertical="top"/>
    </xf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8" fillId="0" borderId="1" xfId="0" applyFont="1" applyBorder="1" applyAlignment="1">
      <alignment vertical="distributed"/>
    </xf>
    <xf numFmtId="0" fontId="8" fillId="0" borderId="1" xfId="0" applyFont="1" applyBorder="1" applyAlignment="1">
      <alignment vertical="distributed" wrapText="1"/>
    </xf>
    <xf numFmtId="0" fontId="8" fillId="0" borderId="0" xfId="0" applyFont="1" applyAlignment="1">
      <alignment vertical="distributed"/>
    </xf>
    <xf numFmtId="0" fontId="9" fillId="0" borderId="1" xfId="0" applyFont="1" applyBorder="1" applyAlignment="1">
      <alignment vertical="distributed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49" fontId="13" fillId="0" borderId="1" xfId="0" applyNumberFormat="1" applyFont="1" applyBorder="1" applyAlignment="1">
      <alignment horizontal="left" vertical="center" textRotation="90"/>
    </xf>
    <xf numFmtId="0" fontId="13" fillId="0" borderId="1" xfId="0" applyFont="1" applyBorder="1" applyAlignment="1">
      <alignment horizontal="left" vertical="center" textRotation="90"/>
    </xf>
    <xf numFmtId="49" fontId="13" fillId="0" borderId="1" xfId="0" applyNumberFormat="1" applyFont="1" applyBorder="1" applyAlignment="1">
      <alignment horizontal="left" vertical="center" textRotation="89"/>
    </xf>
    <xf numFmtId="49" fontId="13" fillId="0" borderId="1" xfId="0" applyNumberFormat="1" applyFont="1" applyFill="1" applyBorder="1" applyAlignment="1">
      <alignment horizontal="left" vertical="center" textRotation="90"/>
    </xf>
    <xf numFmtId="0" fontId="8" fillId="0" borderId="16" xfId="0" applyFont="1" applyBorder="1" applyAlignment="1">
      <alignment horizontal="justify" vertical="top" wrapText="1"/>
    </xf>
    <xf numFmtId="0" fontId="8" fillId="0" borderId="16" xfId="0" applyFont="1" applyBorder="1" applyAlignment="1">
      <alignment vertical="top" wrapText="1"/>
    </xf>
    <xf numFmtId="0" fontId="8" fillId="0" borderId="16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22" fillId="0" borderId="16" xfId="0" applyFont="1" applyBorder="1" applyAlignment="1">
      <alignment horizontal="center" vertical="top" wrapText="1"/>
    </xf>
    <xf numFmtId="0" fontId="8" fillId="2" borderId="25" xfId="0" applyFont="1" applyFill="1" applyBorder="1" applyAlignment="1">
      <alignment horizontal="center" vertical="top" wrapText="1"/>
    </xf>
    <xf numFmtId="1" fontId="8" fillId="0" borderId="25" xfId="0" applyNumberFormat="1" applyFont="1" applyBorder="1" applyAlignment="1">
      <alignment horizontal="center" vertical="top" wrapText="1"/>
    </xf>
    <xf numFmtId="0" fontId="9" fillId="3" borderId="16" xfId="0" applyFont="1" applyFill="1" applyBorder="1" applyAlignment="1">
      <alignment horizontal="center" vertical="top" wrapText="1"/>
    </xf>
    <xf numFmtId="1" fontId="9" fillId="3" borderId="25" xfId="0" applyNumberFormat="1" applyFont="1" applyFill="1" applyBorder="1" applyAlignment="1">
      <alignment horizontal="center" vertical="top" wrapText="1"/>
    </xf>
    <xf numFmtId="0" fontId="9" fillId="3" borderId="25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8" fillId="3" borderId="25" xfId="0" applyFont="1" applyFill="1" applyBorder="1" applyAlignment="1">
      <alignment horizontal="center" vertical="top" wrapText="1"/>
    </xf>
    <xf numFmtId="49" fontId="8" fillId="0" borderId="16" xfId="0" applyNumberFormat="1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top" wrapText="1"/>
    </xf>
    <xf numFmtId="0" fontId="8" fillId="2" borderId="36" xfId="0" applyFont="1" applyFill="1" applyBorder="1" applyAlignment="1">
      <alignment horizontal="center" vertical="top" wrapText="1"/>
    </xf>
    <xf numFmtId="0" fontId="10" fillId="0" borderId="36" xfId="0" applyFont="1" applyBorder="1" applyAlignment="1">
      <alignment horizontal="center" vertical="top" wrapText="1"/>
    </xf>
    <xf numFmtId="0" fontId="8" fillId="0" borderId="36" xfId="0" applyFont="1" applyBorder="1" applyAlignment="1">
      <alignment vertical="top" wrapText="1"/>
    </xf>
    <xf numFmtId="0" fontId="8" fillId="0" borderId="36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1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0" fontId="9" fillId="3" borderId="16" xfId="0" applyFont="1" applyFill="1" applyBorder="1" applyAlignment="1">
      <alignment vertical="top" wrapText="1"/>
    </xf>
    <xf numFmtId="0" fontId="8" fillId="0" borderId="16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top" wrapText="1"/>
    </xf>
    <xf numFmtId="0" fontId="23" fillId="0" borderId="16" xfId="0" applyFont="1" applyBorder="1" applyAlignment="1">
      <alignment horizontal="center" vertical="top" wrapText="1"/>
    </xf>
    <xf numFmtId="0" fontId="10" fillId="0" borderId="0" xfId="1" applyFont="1"/>
    <xf numFmtId="0" fontId="8" fillId="0" borderId="16" xfId="0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vertical="center" wrapText="1"/>
    </xf>
    <xf numFmtId="49" fontId="9" fillId="3" borderId="16" xfId="0" applyNumberFormat="1" applyFont="1" applyFill="1" applyBorder="1" applyAlignment="1">
      <alignment horizontal="center" vertical="center" wrapText="1"/>
    </xf>
    <xf numFmtId="1" fontId="9" fillId="3" borderId="25" xfId="0" applyNumberFormat="1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vertical="top" wrapText="1"/>
    </xf>
    <xf numFmtId="0" fontId="8" fillId="0" borderId="56" xfId="0" applyFont="1" applyBorder="1" applyAlignment="1">
      <alignment vertical="top" wrapText="1"/>
    </xf>
    <xf numFmtId="49" fontId="8" fillId="0" borderId="16" xfId="0" applyNumberFormat="1" applyFont="1" applyBorder="1" applyAlignment="1">
      <alignment horizontal="left" vertical="top" wrapText="1"/>
    </xf>
    <xf numFmtId="0" fontId="23" fillId="0" borderId="25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left" vertical="top" wrapText="1"/>
    </xf>
    <xf numFmtId="0" fontId="22" fillId="0" borderId="25" xfId="0" applyFont="1" applyBorder="1" applyAlignment="1">
      <alignment horizontal="center" vertical="top" wrapText="1"/>
    </xf>
    <xf numFmtId="0" fontId="26" fillId="0" borderId="25" xfId="0" applyFont="1" applyBorder="1" applyAlignment="1">
      <alignment horizontal="center" vertical="top" wrapText="1"/>
    </xf>
    <xf numFmtId="0" fontId="23" fillId="2" borderId="25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vertical="top" wrapText="1"/>
    </xf>
    <xf numFmtId="49" fontId="9" fillId="0" borderId="16" xfId="0" applyNumberFormat="1" applyFont="1" applyBorder="1" applyAlignment="1">
      <alignment horizontal="left" vertical="top" wrapText="1"/>
    </xf>
    <xf numFmtId="0" fontId="22" fillId="2" borderId="25" xfId="0" applyFont="1" applyFill="1" applyBorder="1" applyAlignment="1">
      <alignment horizontal="center" vertical="top" wrapText="1"/>
    </xf>
    <xf numFmtId="0" fontId="8" fillId="2" borderId="25" xfId="0" applyFont="1" applyFill="1" applyBorder="1" applyAlignment="1">
      <alignment vertical="top" wrapText="1"/>
    </xf>
    <xf numFmtId="0" fontId="8" fillId="0" borderId="52" xfId="0" applyFont="1" applyBorder="1" applyAlignment="1">
      <alignment horizontal="center" vertical="top" wrapText="1"/>
    </xf>
    <xf numFmtId="49" fontId="27" fillId="3" borderId="16" xfId="0" applyNumberFormat="1" applyFont="1" applyFill="1" applyBorder="1" applyAlignment="1">
      <alignment horizontal="center" vertical="top" wrapText="1"/>
    </xf>
    <xf numFmtId="0" fontId="22" fillId="2" borderId="36" xfId="0" applyFont="1" applyFill="1" applyBorder="1" applyAlignment="1">
      <alignment horizontal="center" vertical="top" wrapText="1"/>
    </xf>
    <xf numFmtId="0" fontId="6" fillId="0" borderId="26" xfId="1" applyFont="1" applyBorder="1"/>
    <xf numFmtId="0" fontId="1" fillId="5" borderId="1" xfId="0" applyFont="1" applyFill="1" applyBorder="1" applyAlignment="1">
      <alignment vertical="top"/>
    </xf>
    <xf numFmtId="0" fontId="3" fillId="0" borderId="0" xfId="0" applyFont="1" applyFill="1" applyBorder="1" applyAlignment="1">
      <alignment wrapText="1"/>
    </xf>
    <xf numFmtId="0" fontId="0" fillId="0" borderId="0" xfId="0" applyFont="1" applyAlignment="1">
      <alignment vertical="top"/>
    </xf>
    <xf numFmtId="0" fontId="29" fillId="0" borderId="0" xfId="1" applyFont="1"/>
    <xf numFmtId="0" fontId="9" fillId="2" borderId="25" xfId="0" applyFont="1" applyFill="1" applyBorder="1" applyAlignment="1">
      <alignment horizontal="center" vertical="top" wrapText="1"/>
    </xf>
    <xf numFmtId="0" fontId="9" fillId="2" borderId="16" xfId="0" applyFont="1" applyFill="1" applyBorder="1" applyAlignment="1">
      <alignment horizontal="center" vertical="top" wrapText="1"/>
    </xf>
    <xf numFmtId="0" fontId="8" fillId="2" borderId="16" xfId="0" applyFont="1" applyFill="1" applyBorder="1" applyAlignment="1">
      <alignment horizontal="center" vertical="top" wrapText="1"/>
    </xf>
    <xf numFmtId="0" fontId="9" fillId="2" borderId="16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vertical="center" wrapText="1"/>
    </xf>
    <xf numFmtId="49" fontId="9" fillId="2" borderId="16" xfId="0" applyNumberFormat="1" applyFont="1" applyFill="1" applyBorder="1" applyAlignment="1">
      <alignment horizontal="center" vertical="center" wrapText="1"/>
    </xf>
    <xf numFmtId="1" fontId="9" fillId="2" borderId="25" xfId="0" applyNumberFormat="1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top" wrapText="1"/>
    </xf>
    <xf numFmtId="0" fontId="27" fillId="2" borderId="16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49" fontId="27" fillId="2" borderId="1" xfId="0" applyNumberFormat="1" applyFont="1" applyFill="1" applyBorder="1" applyAlignment="1">
      <alignment horizontal="center" vertical="top" wrapText="1"/>
    </xf>
    <xf numFmtId="1" fontId="9" fillId="2" borderId="1" xfId="0" applyNumberFormat="1" applyFont="1" applyFill="1" applyBorder="1" applyAlignment="1">
      <alignment horizontal="center" vertical="top" wrapText="1"/>
    </xf>
    <xf numFmtId="1" fontId="8" fillId="5" borderId="25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5" xfId="0" applyFont="1" applyBorder="1" applyAlignment="1">
      <alignment vertical="top" wrapText="1"/>
    </xf>
    <xf numFmtId="0" fontId="8" fillId="0" borderId="19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8" fillId="2" borderId="26" xfId="0" applyFont="1" applyFill="1" applyBorder="1" applyAlignment="1">
      <alignment horizontal="center" vertical="top" wrapText="1"/>
    </xf>
    <xf numFmtId="0" fontId="8" fillId="0" borderId="26" xfId="0" applyFont="1" applyBorder="1" applyAlignment="1">
      <alignment horizontal="center" vertical="top" wrapText="1"/>
    </xf>
    <xf numFmtId="0" fontId="23" fillId="0" borderId="62" xfId="0" applyFont="1" applyBorder="1" applyAlignment="1">
      <alignment horizontal="center" vertical="top" wrapText="1"/>
    </xf>
    <xf numFmtId="0" fontId="8" fillId="0" borderId="24" xfId="0" applyFont="1" applyBorder="1" applyAlignment="1">
      <alignment horizontal="center" vertical="top" wrapText="1"/>
    </xf>
    <xf numFmtId="0" fontId="8" fillId="2" borderId="63" xfId="0" applyFont="1" applyFill="1" applyBorder="1" applyAlignment="1">
      <alignment horizontal="center" vertical="top" wrapText="1"/>
    </xf>
    <xf numFmtId="0" fontId="8" fillId="2" borderId="61" xfId="0" applyFont="1" applyFill="1" applyBorder="1" applyAlignment="1">
      <alignment horizontal="center" vertical="top" wrapText="1"/>
    </xf>
    <xf numFmtId="0" fontId="8" fillId="0" borderId="64" xfId="0" applyFont="1" applyBorder="1" applyAlignment="1">
      <alignment horizontal="center" vertical="top" wrapText="1"/>
    </xf>
    <xf numFmtId="0" fontId="8" fillId="0" borderId="61" xfId="0" applyFont="1" applyBorder="1" applyAlignment="1">
      <alignment horizontal="center" vertical="top" wrapText="1"/>
    </xf>
    <xf numFmtId="0" fontId="23" fillId="0" borderId="61" xfId="0" applyFont="1" applyBorder="1" applyAlignment="1">
      <alignment horizontal="center" vertical="top" wrapText="1"/>
    </xf>
    <xf numFmtId="1" fontId="8" fillId="0" borderId="26" xfId="0" applyNumberFormat="1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vertical="top" wrapText="1"/>
    </xf>
    <xf numFmtId="0" fontId="8" fillId="0" borderId="61" xfId="0" applyFont="1" applyBorder="1" applyAlignment="1">
      <alignment vertical="top" wrapText="1"/>
    </xf>
    <xf numFmtId="1" fontId="8" fillId="0" borderId="61" xfId="0" applyNumberFormat="1" applyFont="1" applyBorder="1" applyAlignment="1">
      <alignment horizontal="center" vertical="top" wrapText="1"/>
    </xf>
    <xf numFmtId="0" fontId="9" fillId="3" borderId="18" xfId="0" applyFont="1" applyFill="1" applyBorder="1" applyAlignment="1">
      <alignment vertical="top" wrapText="1"/>
    </xf>
    <xf numFmtId="0" fontId="31" fillId="5" borderId="64" xfId="0" applyFont="1" applyFill="1" applyBorder="1" applyAlignment="1">
      <alignment vertical="top" wrapText="1"/>
    </xf>
    <xf numFmtId="0" fontId="31" fillId="0" borderId="64" xfId="0" applyFont="1" applyBorder="1" applyAlignment="1">
      <alignment vertical="top" wrapText="1"/>
    </xf>
    <xf numFmtId="0" fontId="32" fillId="0" borderId="16" xfId="0" applyFont="1" applyBorder="1" applyAlignment="1">
      <alignment horizontal="center" vertical="top" wrapText="1"/>
    </xf>
    <xf numFmtId="49" fontId="32" fillId="0" borderId="16" xfId="0" applyNumberFormat="1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9" fillId="2" borderId="66" xfId="0" applyFont="1" applyFill="1" applyBorder="1" applyAlignment="1">
      <alignment horizontal="center" vertical="top" wrapText="1"/>
    </xf>
    <xf numFmtId="0" fontId="9" fillId="2" borderId="67" xfId="0" applyFont="1" applyFill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6" fillId="0" borderId="1" xfId="1" applyFont="1" applyBorder="1"/>
    <xf numFmtId="0" fontId="6" fillId="5" borderId="1" xfId="1" applyFont="1" applyFill="1" applyBorder="1"/>
    <xf numFmtId="0" fontId="9" fillId="2" borderId="5" xfId="0" applyFont="1" applyFill="1" applyBorder="1" applyAlignment="1">
      <alignment vertical="top" wrapText="1"/>
    </xf>
    <xf numFmtId="0" fontId="9" fillId="2" borderId="16" xfId="0" applyFont="1" applyFill="1" applyBorder="1" applyAlignment="1">
      <alignment vertical="top" wrapText="1"/>
    </xf>
    <xf numFmtId="1" fontId="9" fillId="2" borderId="25" xfId="0" applyNumberFormat="1" applyFont="1" applyFill="1" applyBorder="1" applyAlignment="1">
      <alignment horizontal="center" vertical="top" wrapText="1"/>
    </xf>
    <xf numFmtId="0" fontId="24" fillId="2" borderId="25" xfId="0" applyFont="1" applyFill="1" applyBorder="1" applyAlignment="1">
      <alignment horizontal="center" vertical="top" wrapText="1"/>
    </xf>
    <xf numFmtId="0" fontId="11" fillId="2" borderId="25" xfId="0" applyFont="1" applyFill="1" applyBorder="1" applyAlignment="1">
      <alignment horizontal="center" vertical="top" wrapText="1"/>
    </xf>
    <xf numFmtId="0" fontId="30" fillId="2" borderId="4" xfId="1" applyFont="1" applyFill="1" applyBorder="1" applyAlignment="1">
      <alignment vertical="top" wrapText="1"/>
    </xf>
    <xf numFmtId="0" fontId="28" fillId="2" borderId="60" xfId="0" applyFont="1" applyFill="1" applyBorder="1" applyAlignment="1">
      <alignment horizontal="center" vertical="top" wrapText="1"/>
    </xf>
    <xf numFmtId="0" fontId="34" fillId="0" borderId="0" xfId="0" applyFont="1" applyAlignment="1">
      <alignment horizontal="left"/>
    </xf>
    <xf numFmtId="0" fontId="35" fillId="0" borderId="0" xfId="0" applyFont="1" applyAlignment="1">
      <alignment vertical="top" wrapText="1"/>
    </xf>
    <xf numFmtId="0" fontId="35" fillId="0" borderId="0" xfId="0" applyFont="1" applyAlignment="1"/>
    <xf numFmtId="0" fontId="38" fillId="0" borderId="0" xfId="0" applyFont="1"/>
    <xf numFmtId="0" fontId="37" fillId="0" borderId="0" xfId="0" applyFont="1"/>
    <xf numFmtId="0" fontId="10" fillId="0" borderId="16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52" xfId="0" applyFont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1" fillId="5" borderId="1" xfId="0" applyFont="1" applyFill="1" applyBorder="1" applyAlignment="1">
      <alignment textRotation="90"/>
    </xf>
    <xf numFmtId="0" fontId="40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49" fontId="17" fillId="5" borderId="1" xfId="0" applyNumberFormat="1" applyFont="1" applyFill="1" applyBorder="1" applyAlignment="1">
      <alignment vertical="top"/>
    </xf>
    <xf numFmtId="0" fontId="18" fillId="0" borderId="1" xfId="0" applyFont="1" applyBorder="1" applyAlignment="1">
      <alignment horizontal="center"/>
    </xf>
    <xf numFmtId="0" fontId="41" fillId="0" borderId="0" xfId="0" applyFont="1" applyAlignment="1">
      <alignment horizontal="center" vertical="top"/>
    </xf>
    <xf numFmtId="49" fontId="0" fillId="0" borderId="0" xfId="0" applyNumberFormat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12" fillId="0" borderId="1" xfId="0" applyFont="1" applyBorder="1" applyAlignment="1">
      <alignment vertical="center"/>
    </xf>
    <xf numFmtId="0" fontId="0" fillId="5" borderId="1" xfId="0" applyFill="1" applyBorder="1" applyAlignment="1">
      <alignment vertical="top"/>
    </xf>
    <xf numFmtId="49" fontId="13" fillId="0" borderId="1" xfId="0" applyNumberFormat="1" applyFont="1" applyBorder="1" applyAlignment="1">
      <alignment horizontal="left" textRotation="90"/>
    </xf>
    <xf numFmtId="0" fontId="13" fillId="0" borderId="21" xfId="0" applyFont="1" applyBorder="1" applyAlignment="1">
      <alignment horizontal="left" vertical="center" textRotation="90"/>
    </xf>
    <xf numFmtId="0" fontId="13" fillId="0" borderId="21" xfId="0" applyFont="1" applyBorder="1" applyAlignment="1">
      <alignment horizontal="center" vertical="center" textRotation="90"/>
    </xf>
    <xf numFmtId="49" fontId="13" fillId="0" borderId="21" xfId="0" applyNumberFormat="1" applyFont="1" applyBorder="1" applyAlignment="1">
      <alignment horizontal="left" vertical="center" textRotation="90"/>
    </xf>
    <xf numFmtId="49" fontId="13" fillId="0" borderId="1" xfId="0" applyNumberFormat="1" applyFont="1" applyBorder="1" applyAlignment="1">
      <alignment horizontal="center" vertical="center" textRotation="90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49" fontId="17" fillId="3" borderId="1" xfId="0" applyNumberFormat="1" applyFont="1" applyFill="1" applyBorder="1" applyAlignment="1">
      <alignment textRotation="90"/>
    </xf>
    <xf numFmtId="0" fontId="1" fillId="3" borderId="1" xfId="0" applyFont="1" applyFill="1" applyBorder="1" applyAlignment="1">
      <alignment vertical="top" textRotation="90"/>
    </xf>
    <xf numFmtId="0" fontId="1" fillId="4" borderId="1" xfId="0" applyFont="1" applyFill="1" applyBorder="1" applyAlignment="1">
      <alignment vertical="top" textRotation="89"/>
    </xf>
    <xf numFmtId="1" fontId="24" fillId="2" borderId="25" xfId="0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32" fillId="0" borderId="1" xfId="0" applyNumberFormat="1" applyFont="1" applyBorder="1" applyAlignment="1">
      <alignment horizontal="center" vertical="top" wrapText="1"/>
    </xf>
    <xf numFmtId="0" fontId="9" fillId="3" borderId="6" xfId="0" applyFont="1" applyFill="1" applyBorder="1" applyAlignment="1">
      <alignment vertical="top" wrapText="1"/>
    </xf>
    <xf numFmtId="1" fontId="9" fillId="3" borderId="15" xfId="0" applyNumberFormat="1" applyFont="1" applyFill="1" applyBorder="1" applyAlignment="1">
      <alignment horizontal="center" vertical="top" wrapText="1"/>
    </xf>
    <xf numFmtId="49" fontId="30" fillId="0" borderId="16" xfId="0" applyNumberFormat="1" applyFont="1" applyBorder="1" applyAlignment="1">
      <alignment horizontal="left" vertical="top" wrapText="1"/>
    </xf>
    <xf numFmtId="0" fontId="10" fillId="0" borderId="61" xfId="0" applyFont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0" fontId="8" fillId="0" borderId="18" xfId="0" applyFont="1" applyBorder="1" applyAlignment="1">
      <alignment vertical="top" wrapText="1"/>
    </xf>
    <xf numFmtId="1" fontId="9" fillId="3" borderId="21" xfId="0" applyNumberFormat="1" applyFont="1" applyFill="1" applyBorder="1" applyAlignment="1">
      <alignment horizontal="center" vertical="top" wrapText="1"/>
    </xf>
    <xf numFmtId="0" fontId="31" fillId="0" borderId="1" xfId="0" applyFont="1" applyBorder="1" applyAlignment="1">
      <alignment horizontal="center" vertical="top" wrapText="1"/>
    </xf>
    <xf numFmtId="0" fontId="8" fillId="0" borderId="4" xfId="0" applyFont="1" applyBorder="1" applyAlignment="1">
      <alignment vertical="top" wrapText="1"/>
    </xf>
    <xf numFmtId="0" fontId="8" fillId="0" borderId="18" xfId="0" applyFont="1" applyBorder="1" applyAlignment="1">
      <alignment horizontal="justify" vertical="top" wrapText="1"/>
    </xf>
    <xf numFmtId="0" fontId="32" fillId="0" borderId="18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10" fillId="0" borderId="18" xfId="0" applyFont="1" applyBorder="1" applyAlignment="1">
      <alignment horizontal="center" vertical="top" wrapText="1"/>
    </xf>
    <xf numFmtId="0" fontId="23" fillId="0" borderId="65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36" fillId="0" borderId="0" xfId="0" applyFont="1" applyAlignment="1">
      <alignment horizontal="center"/>
    </xf>
    <xf numFmtId="0" fontId="34" fillId="0" borderId="0" xfId="0" applyFont="1" applyAlignment="1">
      <alignment horizontal="right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horizontal="right"/>
    </xf>
    <xf numFmtId="0" fontId="34" fillId="0" borderId="0" xfId="0" applyFont="1" applyAlignment="1">
      <alignment horizontal="left"/>
    </xf>
    <xf numFmtId="0" fontId="39" fillId="0" borderId="0" xfId="0" applyFont="1" applyAlignment="1">
      <alignment vertical="top" wrapText="1"/>
    </xf>
    <xf numFmtId="0" fontId="38" fillId="0" borderId="0" xfId="0" applyFont="1" applyAlignment="1">
      <alignment horizontal="left" vertical="top" wrapText="1"/>
    </xf>
    <xf numFmtId="0" fontId="38" fillId="0" borderId="0" xfId="0" applyFont="1" applyAlignment="1">
      <alignment horizontal="left"/>
    </xf>
    <xf numFmtId="0" fontId="43" fillId="0" borderId="0" xfId="0" applyFont="1" applyAlignment="1">
      <alignment horizontal="right"/>
    </xf>
    <xf numFmtId="0" fontId="39" fillId="0" borderId="0" xfId="0" applyFont="1" applyAlignment="1">
      <alignment horizontal="center" vertical="top"/>
    </xf>
    <xf numFmtId="0" fontId="33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37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2" fillId="0" borderId="1" xfId="0" applyFont="1" applyBorder="1" applyAlignment="1">
      <alignment horizontal="left" vertical="center"/>
    </xf>
    <xf numFmtId="16" fontId="13" fillId="0" borderId="1" xfId="0" applyNumberFormat="1" applyFont="1" applyBorder="1" applyAlignment="1">
      <alignment horizontal="left" vertical="center" textRotation="90"/>
    </xf>
    <xf numFmtId="0" fontId="13" fillId="0" borderId="1" xfId="0" applyFont="1" applyBorder="1" applyAlignment="1">
      <alignment horizontal="left" vertical="center" textRotation="90"/>
    </xf>
    <xf numFmtId="49" fontId="13" fillId="0" borderId="22" xfId="0" applyNumberFormat="1" applyFont="1" applyBorder="1" applyAlignment="1">
      <alignment horizontal="left" vertical="center" textRotation="90"/>
    </xf>
    <xf numFmtId="49" fontId="13" fillId="0" borderId="45" xfId="0" applyNumberFormat="1" applyFont="1" applyBorder="1" applyAlignment="1">
      <alignment horizontal="left" vertical="center" textRotation="90"/>
    </xf>
    <xf numFmtId="0" fontId="12" fillId="0" borderId="22" xfId="0" applyFont="1" applyBorder="1" applyAlignment="1">
      <alignment horizontal="left" vertical="center"/>
    </xf>
    <xf numFmtId="0" fontId="12" fillId="0" borderId="44" xfId="0" applyFont="1" applyBorder="1" applyAlignment="1">
      <alignment horizontal="left" vertical="center"/>
    </xf>
    <xf numFmtId="0" fontId="12" fillId="0" borderId="45" xfId="0" applyFont="1" applyBorder="1" applyAlignment="1">
      <alignment horizontal="left" vertical="center"/>
    </xf>
    <xf numFmtId="49" fontId="13" fillId="0" borderId="46" xfId="0" applyNumberFormat="1" applyFont="1" applyBorder="1" applyAlignment="1">
      <alignment horizontal="left" vertical="center" textRotation="90"/>
    </xf>
    <xf numFmtId="49" fontId="13" fillId="0" borderId="47" xfId="0" applyNumberFormat="1" applyFont="1" applyBorder="1" applyAlignment="1">
      <alignment horizontal="left" vertical="center" textRotation="90"/>
    </xf>
    <xf numFmtId="49" fontId="13" fillId="0" borderId="40" xfId="0" applyNumberFormat="1" applyFont="1" applyBorder="1" applyAlignment="1">
      <alignment horizontal="left" vertical="center" textRotation="90"/>
    </xf>
    <xf numFmtId="49" fontId="13" fillId="0" borderId="48" xfId="0" applyNumberFormat="1" applyFont="1" applyBorder="1" applyAlignment="1">
      <alignment horizontal="left" vertical="center" textRotation="90"/>
    </xf>
    <xf numFmtId="0" fontId="13" fillId="0" borderId="20" xfId="0" applyFont="1" applyBorder="1" applyAlignment="1">
      <alignment horizontal="left" vertical="center" textRotation="90"/>
    </xf>
    <xf numFmtId="0" fontId="13" fillId="0" borderId="21" xfId="0" applyFont="1" applyBorder="1" applyAlignment="1">
      <alignment horizontal="left" vertical="center" textRotation="90"/>
    </xf>
    <xf numFmtId="49" fontId="13" fillId="0" borderId="20" xfId="0" applyNumberFormat="1" applyFont="1" applyBorder="1" applyAlignment="1">
      <alignment horizontal="center" vertical="center" textRotation="90"/>
    </xf>
    <xf numFmtId="49" fontId="13" fillId="0" borderId="21" xfId="0" applyNumberFormat="1" applyFont="1" applyBorder="1" applyAlignment="1">
      <alignment horizontal="center" vertical="center" textRotation="90"/>
    </xf>
    <xf numFmtId="0" fontId="0" fillId="0" borderId="22" xfId="0" applyBorder="1" applyAlignment="1">
      <alignment horizontal="center"/>
    </xf>
    <xf numFmtId="0" fontId="0" fillId="0" borderId="45" xfId="0" applyBorder="1" applyAlignment="1">
      <alignment horizontal="center"/>
    </xf>
    <xf numFmtId="0" fontId="17" fillId="0" borderId="22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0" fontId="0" fillId="6" borderId="22" xfId="0" applyFill="1" applyBorder="1" applyAlignment="1">
      <alignment horizontal="center" vertical="top"/>
    </xf>
    <xf numFmtId="0" fontId="0" fillId="6" borderId="45" xfId="0" applyFill="1" applyBorder="1" applyAlignment="1">
      <alignment horizontal="center" vertical="top"/>
    </xf>
    <xf numFmtId="49" fontId="13" fillId="0" borderId="1" xfId="0" applyNumberFormat="1" applyFont="1" applyBorder="1" applyAlignment="1">
      <alignment horizontal="left" vertical="center" textRotation="90"/>
    </xf>
    <xf numFmtId="0" fontId="0" fillId="7" borderId="22" xfId="0" applyFill="1" applyBorder="1" applyAlignment="1">
      <alignment horizontal="center" vertical="top"/>
    </xf>
    <xf numFmtId="0" fontId="0" fillId="7" borderId="45" xfId="0" applyFill="1" applyBorder="1" applyAlignment="1">
      <alignment horizontal="center" vertical="top"/>
    </xf>
    <xf numFmtId="0" fontId="12" fillId="0" borderId="1" xfId="0" applyFont="1" applyBorder="1" applyAlignment="1">
      <alignment vertical="center"/>
    </xf>
    <xf numFmtId="0" fontId="12" fillId="0" borderId="46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0" fillId="9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17" fillId="9" borderId="22" xfId="0" applyFont="1" applyFill="1" applyBorder="1" applyAlignment="1">
      <alignment horizontal="center" textRotation="90"/>
    </xf>
    <xf numFmtId="0" fontId="17" fillId="9" borderId="45" xfId="0" applyFont="1" applyFill="1" applyBorder="1" applyAlignment="1">
      <alignment horizontal="center" textRotation="90"/>
    </xf>
    <xf numFmtId="0" fontId="0" fillId="3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4" borderId="0" xfId="0" applyFill="1" applyAlignment="1">
      <alignment horizontal="center"/>
    </xf>
    <xf numFmtId="49" fontId="17" fillId="3" borderId="22" xfId="0" applyNumberFormat="1" applyFont="1" applyFill="1" applyBorder="1" applyAlignment="1">
      <alignment horizontal="center" textRotation="89"/>
    </xf>
    <xf numFmtId="49" fontId="17" fillId="3" borderId="45" xfId="0" applyNumberFormat="1" applyFont="1" applyFill="1" applyBorder="1" applyAlignment="1">
      <alignment horizontal="center" textRotation="89"/>
    </xf>
    <xf numFmtId="0" fontId="0" fillId="6" borderId="44" xfId="0" applyFill="1" applyBorder="1" applyAlignment="1">
      <alignment horizontal="center" vertical="top"/>
    </xf>
    <xf numFmtId="0" fontId="10" fillId="7" borderId="1" xfId="0" applyFont="1" applyFill="1" applyBorder="1" applyAlignment="1">
      <alignment horizontal="center" vertical="top"/>
    </xf>
    <xf numFmtId="0" fontId="17" fillId="9" borderId="44" xfId="0" applyFont="1" applyFill="1" applyBorder="1" applyAlignment="1">
      <alignment horizontal="center" textRotation="90"/>
    </xf>
    <xf numFmtId="0" fontId="0" fillId="5" borderId="44" xfId="0" applyFill="1" applyBorder="1" applyAlignment="1">
      <alignment horizontal="center" vertical="top"/>
    </xf>
    <xf numFmtId="0" fontId="0" fillId="5" borderId="45" xfId="0" applyFill="1" applyBorder="1" applyAlignment="1">
      <alignment horizontal="center" vertical="top"/>
    </xf>
    <xf numFmtId="0" fontId="25" fillId="0" borderId="4" xfId="0" applyFont="1" applyBorder="1" applyAlignment="1">
      <alignment vertical="top" wrapText="1"/>
    </xf>
    <xf numFmtId="0" fontId="25" fillId="0" borderId="15" xfId="0" applyFont="1" applyBorder="1" applyAlignment="1">
      <alignment vertical="top" wrapText="1"/>
    </xf>
    <xf numFmtId="0" fontId="25" fillId="0" borderId="25" xfId="0" applyFont="1" applyBorder="1" applyAlignment="1">
      <alignment vertical="top" wrapText="1"/>
    </xf>
    <xf numFmtId="0" fontId="9" fillId="0" borderId="49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textRotation="90" wrapText="1"/>
    </xf>
    <xf numFmtId="0" fontId="9" fillId="0" borderId="53" xfId="0" applyFont="1" applyBorder="1" applyAlignment="1">
      <alignment horizontal="center" vertical="center" textRotation="90" wrapText="1"/>
    </xf>
    <xf numFmtId="0" fontId="8" fillId="0" borderId="57" xfId="0" applyFont="1" applyBorder="1" applyAlignment="1">
      <alignment vertical="top" wrapText="1"/>
    </xf>
    <xf numFmtId="0" fontId="8" fillId="0" borderId="68" xfId="0" applyFont="1" applyBorder="1" applyAlignment="1">
      <alignment vertical="top" wrapText="1"/>
    </xf>
    <xf numFmtId="0" fontId="8" fillId="0" borderId="50" xfId="0" applyFont="1" applyBorder="1" applyAlignment="1">
      <alignment vertical="top" wrapText="1"/>
    </xf>
    <xf numFmtId="0" fontId="8" fillId="0" borderId="58" xfId="0" applyFont="1" applyBorder="1" applyAlignment="1">
      <alignment vertical="top" wrapText="1"/>
    </xf>
    <xf numFmtId="0" fontId="8" fillId="0" borderId="45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5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51" xfId="0" applyFont="1" applyBorder="1" applyAlignment="1">
      <alignment horizontal="center" vertical="top" wrapText="1"/>
    </xf>
    <xf numFmtId="0" fontId="8" fillId="0" borderId="52" xfId="0" applyFont="1" applyBorder="1" applyAlignment="1">
      <alignment horizontal="center" vertical="top" wrapText="1"/>
    </xf>
    <xf numFmtId="0" fontId="8" fillId="0" borderId="58" xfId="0" applyFont="1" applyBorder="1" applyAlignment="1">
      <alignment vertical="center" wrapText="1"/>
    </xf>
    <xf numFmtId="0" fontId="8" fillId="0" borderId="45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59" xfId="0" applyFont="1" applyBorder="1" applyAlignment="1">
      <alignment vertical="center" wrapText="1"/>
    </xf>
    <xf numFmtId="0" fontId="8" fillId="0" borderId="69" xfId="0" applyFont="1" applyBorder="1" applyAlignment="1">
      <alignment vertical="center" wrapText="1"/>
    </xf>
    <xf numFmtId="0" fontId="8" fillId="0" borderId="54" xfId="0" applyFont="1" applyBorder="1" applyAlignment="1">
      <alignment vertical="center" wrapText="1"/>
    </xf>
    <xf numFmtId="0" fontId="8" fillId="0" borderId="54" xfId="0" applyFont="1" applyBorder="1" applyAlignment="1">
      <alignment horizontal="center" vertical="top" wrapText="1"/>
    </xf>
    <xf numFmtId="0" fontId="8" fillId="0" borderId="55" xfId="0" applyFont="1" applyBorder="1" applyAlignment="1">
      <alignment horizontal="center" vertical="top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8" fillId="0" borderId="7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26" xfId="0" applyFont="1" applyBorder="1" applyAlignment="1">
      <alignment vertical="top" wrapText="1"/>
    </xf>
    <xf numFmtId="0" fontId="8" fillId="0" borderId="7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27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9" fillId="0" borderId="29" xfId="0" applyFont="1" applyBorder="1" applyAlignment="1">
      <alignment horizontal="center" vertical="top" wrapText="1"/>
    </xf>
    <xf numFmtId="0" fontId="9" fillId="0" borderId="31" xfId="0" applyFont="1" applyBorder="1" applyAlignment="1">
      <alignment horizontal="center" vertical="top" wrapText="1"/>
    </xf>
    <xf numFmtId="0" fontId="9" fillId="0" borderId="10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10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9" fillId="0" borderId="33" xfId="0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9" fillId="2" borderId="36" xfId="0" applyFont="1" applyFill="1" applyBorder="1" applyAlignment="1">
      <alignment horizontal="center" vertical="top" wrapText="1"/>
    </xf>
    <xf numFmtId="0" fontId="9" fillId="2" borderId="35" xfId="0" applyFont="1" applyFill="1" applyBorder="1" applyAlignment="1">
      <alignment horizontal="center" vertical="top" wrapText="1"/>
    </xf>
    <xf numFmtId="0" fontId="9" fillId="2" borderId="41" xfId="0" applyFont="1" applyFill="1" applyBorder="1" applyAlignment="1">
      <alignment horizontal="center" vertical="top" wrapText="1"/>
    </xf>
    <xf numFmtId="0" fontId="9" fillId="2" borderId="43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center" vertical="top" wrapText="1"/>
    </xf>
    <xf numFmtId="0" fontId="8" fillId="2" borderId="38" xfId="0" applyFont="1" applyFill="1" applyBorder="1" applyAlignment="1">
      <alignment horizontal="center" vertical="top" wrapText="1"/>
    </xf>
    <xf numFmtId="0" fontId="23" fillId="0" borderId="29" xfId="0" applyFont="1" applyBorder="1" applyAlignment="1">
      <alignment horizontal="center" vertical="top" wrapText="1"/>
    </xf>
    <xf numFmtId="0" fontId="23" fillId="0" borderId="31" xfId="0" applyFont="1" applyBorder="1" applyAlignment="1">
      <alignment horizontal="center" vertical="top" wrapText="1"/>
    </xf>
    <xf numFmtId="0" fontId="10" fillId="0" borderId="29" xfId="0" applyFont="1" applyBorder="1" applyAlignment="1">
      <alignment horizontal="center" vertical="top" wrapText="1"/>
    </xf>
    <xf numFmtId="0" fontId="10" fillId="0" borderId="31" xfId="0" applyFont="1" applyBorder="1" applyAlignment="1">
      <alignment horizontal="center" vertical="top" wrapText="1"/>
    </xf>
    <xf numFmtId="0" fontId="8" fillId="2" borderId="27" xfId="0" applyFont="1" applyFill="1" applyBorder="1" applyAlignment="1">
      <alignment horizontal="center" vertical="top" wrapText="1"/>
    </xf>
    <xf numFmtId="0" fontId="8" fillId="2" borderId="28" xfId="0" applyFont="1" applyFill="1" applyBorder="1" applyAlignment="1">
      <alignment horizontal="center" vertical="top" wrapText="1"/>
    </xf>
    <xf numFmtId="0" fontId="8" fillId="2" borderId="29" xfId="0" applyFont="1" applyFill="1" applyBorder="1" applyAlignment="1">
      <alignment horizontal="center" vertical="top" wrapText="1"/>
    </xf>
    <xf numFmtId="0" fontId="8" fillId="2" borderId="30" xfId="0" applyFont="1" applyFill="1" applyBorder="1" applyAlignment="1">
      <alignment horizontal="center" vertical="top" wrapText="1"/>
    </xf>
    <xf numFmtId="0" fontId="10" fillId="0" borderId="30" xfId="0" applyFont="1" applyBorder="1" applyAlignment="1">
      <alignment horizontal="center" vertical="top" wrapText="1"/>
    </xf>
    <xf numFmtId="0" fontId="9" fillId="2" borderId="42" xfId="0" applyFont="1" applyFill="1" applyBorder="1" applyAlignment="1">
      <alignment horizontal="center" vertical="top" wrapText="1"/>
    </xf>
    <xf numFmtId="0" fontId="9" fillId="2" borderId="39" xfId="0" applyFont="1" applyFill="1" applyBorder="1" applyAlignment="1">
      <alignment horizontal="center" vertical="top" wrapText="1"/>
    </xf>
    <xf numFmtId="0" fontId="11" fillId="2" borderId="36" xfId="0" applyFont="1" applyFill="1" applyBorder="1" applyAlignment="1">
      <alignment horizontal="center" vertical="top" wrapText="1"/>
    </xf>
    <xf numFmtId="0" fontId="11" fillId="2" borderId="35" xfId="0" applyFont="1" applyFill="1" applyBorder="1" applyAlignment="1">
      <alignment horizontal="center" vertical="top" wrapText="1"/>
    </xf>
    <xf numFmtId="0" fontId="8" fillId="0" borderId="29" xfId="0" applyFont="1" applyBorder="1" applyAlignment="1">
      <alignment horizontal="center" vertical="top" wrapText="1"/>
    </xf>
    <xf numFmtId="0" fontId="8" fillId="0" borderId="31" xfId="0" applyFont="1" applyBorder="1" applyAlignment="1">
      <alignment horizontal="center" vertical="top" wrapText="1"/>
    </xf>
    <xf numFmtId="0" fontId="8" fillId="0" borderId="33" xfId="0" applyFont="1" applyBorder="1" applyAlignment="1">
      <alignment horizontal="center" vertical="top" wrapText="1"/>
    </xf>
    <xf numFmtId="0" fontId="8" fillId="0" borderId="34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23" fillId="2" borderId="27" xfId="0" applyFont="1" applyFill="1" applyBorder="1" applyAlignment="1">
      <alignment horizontal="center" vertical="top" wrapText="1"/>
    </xf>
    <xf numFmtId="0" fontId="23" fillId="2" borderId="19" xfId="0" applyFont="1" applyFill="1" applyBorder="1" applyAlignment="1">
      <alignment horizontal="center" vertical="top" wrapText="1"/>
    </xf>
    <xf numFmtId="0" fontId="8" fillId="2" borderId="31" xfId="0" applyFont="1" applyFill="1" applyBorder="1" applyAlignment="1">
      <alignment horizontal="center" vertical="top" wrapText="1"/>
    </xf>
    <xf numFmtId="0" fontId="8" fillId="0" borderId="10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8" fillId="0" borderId="27" xfId="0" applyFont="1" applyBorder="1" applyAlignment="1">
      <alignment horizontal="center" vertical="top" wrapText="1"/>
    </xf>
    <xf numFmtId="0" fontId="8" fillId="0" borderId="28" xfId="0" applyFont="1" applyBorder="1" applyAlignment="1">
      <alignment horizontal="center" vertical="top" wrapText="1"/>
    </xf>
    <xf numFmtId="0" fontId="8" fillId="0" borderId="30" xfId="0" applyFont="1" applyBorder="1" applyAlignment="1">
      <alignment horizontal="center" vertical="top" wrapText="1"/>
    </xf>
    <xf numFmtId="0" fontId="8" fillId="0" borderId="37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5" xfId="0" applyFont="1" applyBorder="1" applyAlignment="1">
      <alignment vertical="top" wrapText="1"/>
    </xf>
    <xf numFmtId="0" fontId="8" fillId="0" borderId="19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textRotation="90" wrapText="1"/>
    </xf>
    <xf numFmtId="0" fontId="8" fillId="0" borderId="6" xfId="0" applyFont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 textRotation="90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textRotation="90" wrapText="1"/>
    </xf>
    <xf numFmtId="0" fontId="8" fillId="0" borderId="28" xfId="0" applyFont="1" applyBorder="1" applyAlignment="1">
      <alignment horizontal="center" vertical="center" textRotation="90" wrapText="1"/>
    </xf>
    <xf numFmtId="0" fontId="8" fillId="0" borderId="19" xfId="0" applyFont="1" applyBorder="1" applyAlignment="1">
      <alignment horizontal="center" vertical="center" textRotation="90" wrapText="1"/>
    </xf>
    <xf numFmtId="0" fontId="8" fillId="0" borderId="29" xfId="0" applyFont="1" applyBorder="1" applyAlignment="1">
      <alignment horizontal="center" vertical="center" textRotation="90" wrapText="1"/>
    </xf>
    <xf numFmtId="0" fontId="8" fillId="0" borderId="30" xfId="0" applyFont="1" applyBorder="1" applyAlignment="1">
      <alignment horizontal="center" vertical="center" textRotation="90" wrapText="1"/>
    </xf>
    <xf numFmtId="0" fontId="8" fillId="0" borderId="31" xfId="0" applyFont="1" applyBorder="1" applyAlignment="1">
      <alignment horizontal="center" vertical="center" textRotation="90" wrapText="1"/>
    </xf>
    <xf numFmtId="0" fontId="8" fillId="0" borderId="3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23" xfId="0" applyNumberFormat="1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9" fillId="0" borderId="10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9" fontId="9" fillId="0" borderId="10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center" vertical="top" wrapText="1"/>
    </xf>
    <xf numFmtId="1" fontId="9" fillId="0" borderId="27" xfId="0" applyNumberFormat="1" applyFont="1" applyBorder="1" applyAlignment="1">
      <alignment horizontal="center" vertical="top" wrapText="1"/>
    </xf>
    <xf numFmtId="1" fontId="9" fillId="0" borderId="29" xfId="0" applyNumberFormat="1" applyFont="1" applyBorder="1" applyAlignment="1">
      <alignment horizontal="center" vertical="top" wrapText="1"/>
    </xf>
    <xf numFmtId="0" fontId="8" fillId="2" borderId="41" xfId="0" applyFont="1" applyFill="1" applyBorder="1" applyAlignment="1">
      <alignment vertical="top" wrapText="1"/>
    </xf>
    <xf numFmtId="0" fontId="8" fillId="2" borderId="43" xfId="0" applyFont="1" applyFill="1" applyBorder="1" applyAlignment="1">
      <alignment vertical="top" wrapText="1"/>
    </xf>
    <xf numFmtId="0" fontId="9" fillId="2" borderId="11" xfId="0" applyFont="1" applyFill="1" applyBorder="1" applyAlignment="1">
      <alignment horizontal="left" vertical="top" wrapText="1"/>
    </xf>
    <xf numFmtId="0" fontId="9" fillId="2" borderId="38" xfId="0" applyFont="1" applyFill="1" applyBorder="1" applyAlignment="1">
      <alignment horizontal="left" vertical="top" wrapText="1"/>
    </xf>
    <xf numFmtId="49" fontId="27" fillId="2" borderId="11" xfId="0" applyNumberFormat="1" applyFont="1" applyFill="1" applyBorder="1" applyAlignment="1">
      <alignment horizontal="center" vertical="top" wrapText="1"/>
    </xf>
    <xf numFmtId="49" fontId="27" fillId="2" borderId="38" xfId="0" applyNumberFormat="1" applyFont="1" applyFill="1" applyBorder="1" applyAlignment="1">
      <alignment horizontal="center" vertical="top" wrapText="1"/>
    </xf>
    <xf numFmtId="1" fontId="9" fillId="2" borderId="42" xfId="0" applyNumberFormat="1" applyFont="1" applyFill="1" applyBorder="1" applyAlignment="1">
      <alignment horizontal="center" vertical="top" wrapText="1"/>
    </xf>
    <xf numFmtId="1" fontId="9" fillId="2" borderId="36" xfId="0" applyNumberFormat="1" applyFont="1" applyFill="1" applyBorder="1" applyAlignment="1">
      <alignment horizontal="center" vertical="top" wrapText="1"/>
    </xf>
    <xf numFmtId="0" fontId="14" fillId="0" borderId="0" xfId="1" applyFont="1" applyAlignment="1">
      <alignment horizontal="center"/>
    </xf>
    <xf numFmtId="0" fontId="9" fillId="0" borderId="10" xfId="0" applyFont="1" applyBorder="1" applyAlignment="1">
      <alignment horizontal="right" vertical="top" wrapText="1"/>
    </xf>
    <xf numFmtId="0" fontId="9" fillId="0" borderId="5" xfId="0" applyFont="1" applyBorder="1" applyAlignment="1">
      <alignment horizontal="right" vertical="top" wrapText="1"/>
    </xf>
    <xf numFmtId="0" fontId="11" fillId="2" borderId="27" xfId="0" applyFont="1" applyFill="1" applyBorder="1" applyAlignment="1">
      <alignment horizontal="center" vertical="top" wrapText="1"/>
    </xf>
    <xf numFmtId="0" fontId="11" fillId="2" borderId="19" xfId="0" applyFont="1" applyFill="1" applyBorder="1" applyAlignment="1">
      <alignment horizontal="center" vertical="top" wrapText="1"/>
    </xf>
    <xf numFmtId="0" fontId="11" fillId="2" borderId="29" xfId="0" applyFont="1" applyFill="1" applyBorder="1" applyAlignment="1">
      <alignment horizontal="center" vertical="top" wrapText="1"/>
    </xf>
    <xf numFmtId="0" fontId="11" fillId="2" borderId="31" xfId="0" applyFont="1" applyFill="1" applyBorder="1" applyAlignment="1">
      <alignment horizontal="center" vertical="top" wrapText="1"/>
    </xf>
    <xf numFmtId="0" fontId="24" fillId="0" borderId="29" xfId="0" applyFont="1" applyBorder="1" applyAlignment="1">
      <alignment horizontal="center" vertical="top" wrapText="1"/>
    </xf>
    <xf numFmtId="0" fontId="24" fillId="0" borderId="31" xfId="0" applyFont="1" applyBorder="1" applyAlignment="1">
      <alignment horizontal="center" vertical="top" wrapText="1"/>
    </xf>
    <xf numFmtId="0" fontId="11" fillId="0" borderId="29" xfId="0" applyFont="1" applyBorder="1" applyAlignment="1">
      <alignment horizontal="center" vertical="top" wrapText="1"/>
    </xf>
    <xf numFmtId="0" fontId="11" fillId="0" borderId="31" xfId="0" applyFont="1" applyBorder="1" applyAlignment="1">
      <alignment horizontal="center" vertical="top" wrapText="1"/>
    </xf>
    <xf numFmtId="0" fontId="0" fillId="0" borderId="0" xfId="0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42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304800</xdr:colOff>
      <xdr:row>39</xdr:row>
      <xdr:rowOff>26270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472765" y="-1472765"/>
          <a:ext cx="7112869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workbookViewId="0">
      <selection activeCell="R13" sqref="R13"/>
    </sheetView>
  </sheetViews>
  <sheetFormatPr defaultRowHeight="13.2" x14ac:dyDescent="0.25"/>
  <sheetData>
    <row r="1" spans="1:18" ht="14.4" x14ac:dyDescent="0.3">
      <c r="A1" s="233" t="s">
        <v>102</v>
      </c>
      <c r="B1" s="233"/>
      <c r="C1" s="233"/>
      <c r="D1" s="233"/>
      <c r="E1" s="52"/>
      <c r="K1" s="230" t="s">
        <v>304</v>
      </c>
      <c r="L1" s="230"/>
      <c r="M1" s="230"/>
      <c r="N1" s="230"/>
      <c r="O1" s="230"/>
      <c r="P1" s="10"/>
      <c r="Q1" s="10"/>
    </row>
    <row r="2" spans="1:18" ht="14.4" x14ac:dyDescent="0.3">
      <c r="A2" s="178"/>
      <c r="B2" s="178"/>
      <c r="C2" s="178"/>
      <c r="D2" s="178"/>
      <c r="E2" s="52"/>
      <c r="J2" s="237" t="s">
        <v>454</v>
      </c>
      <c r="K2" s="237"/>
      <c r="L2" s="237"/>
      <c r="M2" s="237"/>
      <c r="N2" s="237"/>
      <c r="O2" s="237"/>
      <c r="P2" s="10"/>
      <c r="Q2" s="10"/>
    </row>
    <row r="3" spans="1:18" ht="33" customHeight="1" x14ac:dyDescent="0.25">
      <c r="A3" s="234" t="s">
        <v>432</v>
      </c>
      <c r="B3" s="234"/>
      <c r="C3" s="234"/>
      <c r="D3" s="234"/>
      <c r="E3" s="234"/>
      <c r="K3" s="238" t="s">
        <v>305</v>
      </c>
      <c r="L3" s="238"/>
      <c r="M3" s="238"/>
      <c r="N3" s="238"/>
      <c r="O3" s="238"/>
      <c r="P3" s="9"/>
      <c r="Q3" s="9"/>
      <c r="R3" s="9"/>
    </row>
    <row r="4" spans="1:18" ht="12.75" customHeight="1" x14ac:dyDescent="0.25">
      <c r="A4" s="235" t="s">
        <v>246</v>
      </c>
      <c r="B4" s="235"/>
      <c r="C4" s="235"/>
      <c r="D4" s="179"/>
      <c r="E4" s="179"/>
    </row>
    <row r="5" spans="1:18" ht="12.75" customHeight="1" x14ac:dyDescent="0.25">
      <c r="A5" s="236" t="s">
        <v>247</v>
      </c>
      <c r="B5" s="236"/>
      <c r="C5" s="236"/>
      <c r="D5" s="180"/>
      <c r="E5" s="180"/>
      <c r="M5" s="231" t="s">
        <v>103</v>
      </c>
      <c r="N5" s="231"/>
      <c r="O5" s="231"/>
      <c r="P5" s="9"/>
      <c r="Q5" s="9"/>
      <c r="R5" s="9"/>
    </row>
    <row r="6" spans="1:18" ht="24" customHeight="1" x14ac:dyDescent="0.25">
      <c r="A6" s="236" t="s">
        <v>442</v>
      </c>
      <c r="B6" s="236"/>
      <c r="C6" s="236"/>
      <c r="D6" s="180"/>
      <c r="E6" s="180"/>
      <c r="L6" s="232" t="s">
        <v>441</v>
      </c>
      <c r="M6" s="232"/>
      <c r="N6" s="232"/>
      <c r="O6" s="232"/>
      <c r="P6" s="9"/>
      <c r="Q6" s="9"/>
      <c r="R6" s="9"/>
    </row>
    <row r="7" spans="1:18" ht="15" x14ac:dyDescent="0.25">
      <c r="K7" s="3"/>
      <c r="L7" s="2"/>
      <c r="M7" s="2"/>
      <c r="N7" s="2"/>
    </row>
    <row r="8" spans="1:18" ht="15" x14ac:dyDescent="0.25">
      <c r="K8" s="3"/>
      <c r="L8" s="3"/>
      <c r="M8" s="2"/>
      <c r="N8" s="2"/>
    </row>
    <row r="11" spans="1:18" ht="17.399999999999999" x14ac:dyDescent="0.3">
      <c r="A11" s="229" t="s">
        <v>29</v>
      </c>
      <c r="B11" s="229"/>
      <c r="C11" s="229"/>
      <c r="D11" s="229"/>
      <c r="E11" s="229"/>
      <c r="F11" s="229"/>
      <c r="G11" s="229"/>
      <c r="H11" s="229"/>
      <c r="I11" s="229"/>
      <c r="J11" s="229"/>
      <c r="K11" s="229"/>
      <c r="L11" s="229"/>
      <c r="M11" s="229"/>
      <c r="N11" s="229"/>
    </row>
    <row r="12" spans="1:18" ht="12.75" customHeight="1" x14ac:dyDescent="0.3">
      <c r="A12" s="239" t="s">
        <v>104</v>
      </c>
      <c r="B12" s="239"/>
      <c r="C12" s="239"/>
      <c r="D12" s="239"/>
      <c r="E12" s="239"/>
      <c r="F12" s="239"/>
      <c r="G12" s="239"/>
      <c r="H12" s="239"/>
      <c r="I12" s="239"/>
      <c r="J12" s="239"/>
      <c r="K12" s="239"/>
      <c r="L12" s="239"/>
      <c r="M12" s="239"/>
      <c r="N12" s="239"/>
      <c r="O12" s="239"/>
    </row>
    <row r="13" spans="1:18" ht="12.75" customHeight="1" x14ac:dyDescent="0.3">
      <c r="A13" s="239" t="s">
        <v>254</v>
      </c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</row>
    <row r="14" spans="1:18" ht="12.75" customHeight="1" x14ac:dyDescent="0.3">
      <c r="A14" s="239" t="s">
        <v>105</v>
      </c>
      <c r="B14" s="239"/>
      <c r="C14" s="239"/>
      <c r="D14" s="239"/>
      <c r="E14" s="239"/>
      <c r="F14" s="239"/>
      <c r="G14" s="239"/>
      <c r="H14" s="239"/>
      <c r="I14" s="239"/>
      <c r="J14" s="239"/>
      <c r="K14" s="239"/>
      <c r="L14" s="239"/>
      <c r="M14" s="239"/>
      <c r="N14" s="239"/>
      <c r="O14" s="239"/>
    </row>
    <row r="15" spans="1:18" ht="12.7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8" ht="40.5" customHeight="1" x14ac:dyDescent="0.25">
      <c r="A16" s="240" t="s">
        <v>106</v>
      </c>
      <c r="B16" s="240"/>
      <c r="C16" s="240"/>
      <c r="D16" s="240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</row>
    <row r="17" spans="1:15" ht="12.75" hidden="1" customHeight="1" x14ac:dyDescent="0.25">
      <c r="A17" s="240"/>
      <c r="B17" s="240"/>
      <c r="C17" s="240"/>
      <c r="D17" s="240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</row>
    <row r="18" spans="1:15" hidden="1" x14ac:dyDescent="0.25">
      <c r="A18" s="240"/>
      <c r="B18" s="240"/>
      <c r="C18" s="240"/>
      <c r="D18" s="240"/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40"/>
    </row>
    <row r="23" spans="1:15" ht="13.8" x14ac:dyDescent="0.25">
      <c r="H23" s="236" t="s">
        <v>306</v>
      </c>
      <c r="I23" s="236"/>
      <c r="J23" s="236"/>
      <c r="K23" s="236"/>
      <c r="L23" s="236"/>
      <c r="M23" s="236"/>
    </row>
    <row r="24" spans="1:15" ht="13.8" x14ac:dyDescent="0.25">
      <c r="H24" s="181" t="s">
        <v>308</v>
      </c>
      <c r="I24" s="181"/>
      <c r="J24" s="182" t="s">
        <v>188</v>
      </c>
      <c r="K24" s="181"/>
      <c r="L24" s="181"/>
      <c r="M24" s="181"/>
    </row>
    <row r="25" spans="1:15" ht="13.8" x14ac:dyDescent="0.25">
      <c r="H25" s="181" t="s">
        <v>30</v>
      </c>
      <c r="I25" s="181"/>
      <c r="J25" s="181"/>
      <c r="K25" s="181"/>
      <c r="L25" s="181"/>
      <c r="M25" s="181"/>
    </row>
    <row r="26" spans="1:15" ht="13.8" x14ac:dyDescent="0.25">
      <c r="H26" s="181" t="str">
        <f>"- 2 года 10 мес. на базе основного общего образования"</f>
        <v>- 2 года 10 мес. на базе основного общего образования</v>
      </c>
      <c r="I26" s="181"/>
      <c r="J26" s="181"/>
      <c r="K26" s="181"/>
      <c r="L26" s="181"/>
      <c r="M26" s="181"/>
    </row>
    <row r="27" spans="1:15" ht="13.8" x14ac:dyDescent="0.25">
      <c r="H27" s="181" t="s">
        <v>31</v>
      </c>
      <c r="I27" s="181"/>
      <c r="J27" s="181"/>
      <c r="K27" s="181"/>
      <c r="L27" s="181"/>
      <c r="M27" s="181"/>
    </row>
    <row r="28" spans="1:15" ht="13.8" x14ac:dyDescent="0.25">
      <c r="H28" s="241" t="s">
        <v>187</v>
      </c>
      <c r="I28" s="241"/>
      <c r="J28" s="241"/>
      <c r="K28" s="241"/>
      <c r="L28" s="241"/>
      <c r="M28" s="181"/>
    </row>
    <row r="29" spans="1:15" ht="13.8" x14ac:dyDescent="0.25">
      <c r="H29" s="236" t="s">
        <v>443</v>
      </c>
      <c r="I29" s="236"/>
      <c r="J29" s="181"/>
      <c r="K29" s="181"/>
      <c r="L29" s="181"/>
      <c r="M29" s="181"/>
    </row>
    <row r="30" spans="1:15" ht="13.8" x14ac:dyDescent="0.25">
      <c r="H30" s="236" t="s">
        <v>307</v>
      </c>
      <c r="I30" s="236"/>
      <c r="J30" s="236"/>
      <c r="K30" s="236"/>
      <c r="L30" s="236"/>
      <c r="M30" s="236"/>
    </row>
    <row r="31" spans="1:15" ht="13.8" x14ac:dyDescent="0.25">
      <c r="H31" s="3"/>
      <c r="I31" s="3"/>
      <c r="J31" s="3"/>
      <c r="K31" s="3"/>
      <c r="L31" s="3"/>
      <c r="M31" s="3"/>
    </row>
  </sheetData>
  <mergeCells count="19">
    <mergeCell ref="H30:M30"/>
    <mergeCell ref="H29:I29"/>
    <mergeCell ref="A12:O12"/>
    <mergeCell ref="A13:O13"/>
    <mergeCell ref="A14:O14"/>
    <mergeCell ref="A16:O18"/>
    <mergeCell ref="H28:L28"/>
    <mergeCell ref="H23:M23"/>
    <mergeCell ref="A11:N11"/>
    <mergeCell ref="K1:O1"/>
    <mergeCell ref="M5:O5"/>
    <mergeCell ref="L6:O6"/>
    <mergeCell ref="A1:D1"/>
    <mergeCell ref="A3:E3"/>
    <mergeCell ref="A4:C4"/>
    <mergeCell ref="A5:C5"/>
    <mergeCell ref="A6:C6"/>
    <mergeCell ref="J2:O2"/>
    <mergeCell ref="K3:O3"/>
  </mergeCells>
  <phoneticPr fontId="1" type="noConversion"/>
  <pageMargins left="0.25" right="0.25" top="0.75" bottom="0.75" header="0.3" footer="0.3"/>
  <pageSetup paperSize="9" orientation="landscape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view="pageBreakPreview" workbookViewId="0">
      <selection sqref="A1:I7"/>
    </sheetView>
  </sheetViews>
  <sheetFormatPr defaultRowHeight="13.2" x14ac:dyDescent="0.25"/>
  <cols>
    <col min="2" max="2" width="21.44140625" customWidth="1"/>
    <col min="3" max="3" width="14" customWidth="1"/>
    <col min="4" max="4" width="15.33203125" customWidth="1"/>
    <col min="5" max="5" width="22.109375" customWidth="1"/>
    <col min="6" max="6" width="16.33203125" customWidth="1"/>
    <col min="7" max="7" width="17.5546875" customWidth="1"/>
    <col min="8" max="8" width="11.33203125" customWidth="1"/>
  </cols>
  <sheetData>
    <row r="1" spans="1:9" ht="23.25" customHeight="1" x14ac:dyDescent="0.25">
      <c r="A1" s="242" t="s">
        <v>32</v>
      </c>
      <c r="B1" s="242"/>
      <c r="C1" s="242"/>
      <c r="D1" s="242"/>
      <c r="E1" s="242"/>
      <c r="F1" s="242"/>
      <c r="G1" s="242"/>
      <c r="H1" s="242"/>
      <c r="I1" s="242"/>
    </row>
    <row r="2" spans="1:9" ht="21" customHeight="1" x14ac:dyDescent="0.25">
      <c r="A2" s="243" t="s">
        <v>33</v>
      </c>
      <c r="B2" s="243" t="s">
        <v>34</v>
      </c>
      <c r="C2" s="243" t="s">
        <v>35</v>
      </c>
      <c r="D2" s="243" t="s">
        <v>36</v>
      </c>
      <c r="E2" s="243"/>
      <c r="F2" s="243" t="s">
        <v>10</v>
      </c>
      <c r="G2" s="243" t="s">
        <v>28</v>
      </c>
      <c r="H2" s="243" t="s">
        <v>11</v>
      </c>
      <c r="I2" s="243" t="s">
        <v>0</v>
      </c>
    </row>
    <row r="3" spans="1:9" ht="45.75" customHeight="1" x14ac:dyDescent="0.25">
      <c r="A3" s="243"/>
      <c r="B3" s="243"/>
      <c r="C3" s="243"/>
      <c r="D3" s="202" t="s">
        <v>37</v>
      </c>
      <c r="E3" s="202" t="s">
        <v>38</v>
      </c>
      <c r="F3" s="243"/>
      <c r="G3" s="243"/>
      <c r="H3" s="243"/>
      <c r="I3" s="243"/>
    </row>
    <row r="4" spans="1:9" x14ac:dyDescent="0.25">
      <c r="A4" s="203" t="s">
        <v>7</v>
      </c>
      <c r="B4" s="203">
        <v>39</v>
      </c>
      <c r="C4" s="203">
        <v>0</v>
      </c>
      <c r="D4" s="203">
        <v>0</v>
      </c>
      <c r="E4" s="203">
        <v>0</v>
      </c>
      <c r="F4" s="203">
        <v>2</v>
      </c>
      <c r="G4" s="203">
        <v>0</v>
      </c>
      <c r="H4" s="203">
        <v>11</v>
      </c>
      <c r="I4" s="203">
        <v>52</v>
      </c>
    </row>
    <row r="5" spans="1:9" ht="16.5" customHeight="1" x14ac:dyDescent="0.25">
      <c r="A5" s="203" t="s">
        <v>8</v>
      </c>
      <c r="B5" s="203">
        <v>34</v>
      </c>
      <c r="C5" s="203">
        <v>3</v>
      </c>
      <c r="D5" s="203">
        <v>2</v>
      </c>
      <c r="E5" s="203">
        <v>0</v>
      </c>
      <c r="F5" s="203">
        <v>2</v>
      </c>
      <c r="G5" s="203">
        <v>0</v>
      </c>
      <c r="H5" s="203">
        <v>11</v>
      </c>
      <c r="I5" s="203">
        <v>52</v>
      </c>
    </row>
    <row r="6" spans="1:9" x14ac:dyDescent="0.25">
      <c r="A6" s="203" t="s">
        <v>9</v>
      </c>
      <c r="B6" s="203">
        <v>25</v>
      </c>
      <c r="C6" s="203">
        <v>3</v>
      </c>
      <c r="D6" s="203">
        <v>2</v>
      </c>
      <c r="E6" s="203">
        <v>4</v>
      </c>
      <c r="F6" s="203">
        <v>1</v>
      </c>
      <c r="G6" s="203">
        <v>6</v>
      </c>
      <c r="H6" s="203">
        <v>2</v>
      </c>
      <c r="I6" s="203">
        <v>43</v>
      </c>
    </row>
    <row r="7" spans="1:9" ht="24" customHeight="1" x14ac:dyDescent="0.25">
      <c r="A7" s="203" t="s">
        <v>0</v>
      </c>
      <c r="B7" s="203">
        <v>98</v>
      </c>
      <c r="C7" s="203">
        <v>6</v>
      </c>
      <c r="D7" s="203">
        <v>4</v>
      </c>
      <c r="E7" s="203">
        <v>4</v>
      </c>
      <c r="F7" s="203">
        <v>5</v>
      </c>
      <c r="G7" s="203">
        <v>6</v>
      </c>
      <c r="H7" s="203">
        <v>24</v>
      </c>
      <c r="I7" s="203">
        <v>147</v>
      </c>
    </row>
  </sheetData>
  <mergeCells count="9">
    <mergeCell ref="A1:I1"/>
    <mergeCell ref="F2:F3"/>
    <mergeCell ref="G2:G3"/>
    <mergeCell ref="H2:H3"/>
    <mergeCell ref="I2:I3"/>
    <mergeCell ref="A2:A3"/>
    <mergeCell ref="B2:B3"/>
    <mergeCell ref="C2:C3"/>
    <mergeCell ref="D2:E2"/>
  </mergeCells>
  <phoneticPr fontId="1" type="noConversion"/>
  <pageMargins left="0.75" right="0.75" top="1" bottom="1" header="0.5" footer="0.5"/>
  <pageSetup paperSize="9" scale="9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E13"/>
  <sheetViews>
    <sheetView workbookViewId="0">
      <selection activeCell="B1" sqref="B1:BE13"/>
    </sheetView>
  </sheetViews>
  <sheetFormatPr defaultRowHeight="13.2" x14ac:dyDescent="0.25"/>
  <cols>
    <col min="1" max="1" width="2.88671875" customWidth="1"/>
    <col min="2" max="2" width="3.44140625" customWidth="1"/>
    <col min="3" max="3" width="2.6640625" customWidth="1"/>
    <col min="4" max="4" width="2.88671875" customWidth="1"/>
    <col min="5" max="5" width="2.6640625" customWidth="1"/>
    <col min="6" max="6" width="2.5546875" customWidth="1"/>
    <col min="7" max="7" width="2.44140625" customWidth="1"/>
    <col min="8" max="9" width="2.5546875" customWidth="1"/>
    <col min="10" max="10" width="2.6640625" customWidth="1"/>
    <col min="11" max="11" width="2.88671875" customWidth="1"/>
    <col min="12" max="12" width="2.44140625" customWidth="1"/>
    <col min="13" max="13" width="2.109375" customWidth="1"/>
    <col min="14" max="14" width="2.5546875" customWidth="1"/>
    <col min="15" max="15" width="2.88671875" customWidth="1"/>
    <col min="16" max="16" width="2.44140625" customWidth="1"/>
    <col min="17" max="18" width="3.33203125" customWidth="1"/>
    <col min="19" max="19" width="2.5546875" customWidth="1"/>
    <col min="20" max="21" width="2.44140625" customWidth="1"/>
    <col min="22" max="22" width="3" customWidth="1"/>
    <col min="23" max="23" width="2.6640625" customWidth="1"/>
    <col min="24" max="24" width="2.33203125" customWidth="1"/>
    <col min="25" max="25" width="2.5546875" customWidth="1"/>
    <col min="26" max="26" width="3.109375" customWidth="1"/>
    <col min="27" max="28" width="2.33203125" customWidth="1"/>
    <col min="29" max="29" width="2.44140625" customWidth="1"/>
    <col min="30" max="30" width="3.33203125" customWidth="1"/>
    <col min="31" max="31" width="3" customWidth="1"/>
    <col min="32" max="32" width="2.44140625" customWidth="1"/>
    <col min="33" max="33" width="2.33203125" customWidth="1"/>
    <col min="34" max="34" width="2.88671875" customWidth="1"/>
    <col min="35" max="35" width="3" customWidth="1"/>
    <col min="36" max="36" width="2.5546875" customWidth="1"/>
    <col min="37" max="37" width="2.44140625" customWidth="1"/>
    <col min="38" max="38" width="2.5546875" customWidth="1"/>
    <col min="39" max="39" width="2.6640625" customWidth="1"/>
    <col min="40" max="40" width="1.109375" hidden="1" customWidth="1"/>
    <col min="41" max="41" width="2.44140625" customWidth="1"/>
    <col min="42" max="43" width="2.5546875" customWidth="1"/>
    <col min="44" max="44" width="1.109375" hidden="1" customWidth="1"/>
    <col min="45" max="45" width="3.44140625" customWidth="1"/>
    <col min="46" max="46" width="2.5546875" customWidth="1"/>
    <col min="47" max="47" width="1.88671875" customWidth="1"/>
    <col min="48" max="48" width="2.109375" customWidth="1"/>
    <col min="49" max="49" width="1.33203125" customWidth="1"/>
    <col min="50" max="50" width="2.109375" customWidth="1"/>
    <col min="51" max="51" width="2.6640625" customWidth="1"/>
    <col min="52" max="52" width="2.5546875" customWidth="1"/>
    <col min="53" max="53" width="2.44140625" customWidth="1"/>
    <col min="54" max="54" width="2.88671875" customWidth="1"/>
    <col min="55" max="57" width="2.6640625" customWidth="1"/>
  </cols>
  <sheetData>
    <row r="1" spans="2:57" ht="15" x14ac:dyDescent="0.25">
      <c r="P1" s="244" t="s">
        <v>189</v>
      </c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244"/>
      <c r="AH1" s="244"/>
      <c r="AI1" s="244"/>
      <c r="AJ1" s="244"/>
      <c r="AK1" s="244"/>
      <c r="AL1" s="244"/>
      <c r="AM1" s="244"/>
      <c r="AN1" s="244"/>
      <c r="AO1" s="244"/>
      <c r="AP1" s="244"/>
      <c r="AQ1" s="244"/>
      <c r="AR1" s="244"/>
      <c r="AS1" s="244"/>
    </row>
    <row r="2" spans="2:57" ht="13.8" x14ac:dyDescent="0.25">
      <c r="C2" s="245" t="s">
        <v>211</v>
      </c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5"/>
      <c r="AF2" s="245"/>
      <c r="AG2" s="245"/>
      <c r="AH2" s="245"/>
      <c r="AI2" s="245"/>
      <c r="AJ2" s="245"/>
      <c r="AK2" s="245"/>
      <c r="AL2" s="245"/>
      <c r="AM2" s="245"/>
      <c r="AN2" s="245"/>
      <c r="AO2" s="245"/>
      <c r="AP2" s="245"/>
      <c r="AQ2" s="245"/>
      <c r="AR2" s="245"/>
      <c r="AS2" s="245"/>
      <c r="AT2" s="245"/>
      <c r="AU2" s="245"/>
      <c r="AV2" s="245"/>
      <c r="AW2" s="245"/>
      <c r="AX2" s="245"/>
      <c r="AY2" s="245"/>
      <c r="AZ2" s="245"/>
      <c r="BA2" s="245"/>
      <c r="BB2" s="245"/>
      <c r="BC2" s="245"/>
    </row>
    <row r="3" spans="2:57" ht="7.5" customHeight="1" x14ac:dyDescent="0.25"/>
    <row r="4" spans="2:57" ht="32.25" customHeight="1" x14ac:dyDescent="0.25">
      <c r="B4" s="246" t="s">
        <v>190</v>
      </c>
      <c r="C4" s="246"/>
      <c r="D4" s="246"/>
      <c r="E4" s="246"/>
      <c r="F4" s="247" t="s">
        <v>332</v>
      </c>
      <c r="G4" s="246" t="s">
        <v>191</v>
      </c>
      <c r="H4" s="246"/>
      <c r="I4" s="246"/>
      <c r="J4" s="248" t="s">
        <v>336</v>
      </c>
      <c r="K4" s="271" t="s">
        <v>192</v>
      </c>
      <c r="L4" s="271"/>
      <c r="M4" s="271"/>
      <c r="N4" s="271"/>
      <c r="O4" s="246" t="s">
        <v>193</v>
      </c>
      <c r="P4" s="246"/>
      <c r="Q4" s="246"/>
      <c r="R4" s="246"/>
      <c r="S4" s="248" t="s">
        <v>358</v>
      </c>
      <c r="T4" s="195" t="s">
        <v>194</v>
      </c>
      <c r="U4" s="195"/>
      <c r="V4" s="195"/>
      <c r="W4" s="260" t="s">
        <v>362</v>
      </c>
      <c r="X4" s="195" t="s">
        <v>195</v>
      </c>
      <c r="Y4" s="195"/>
      <c r="Z4" s="195"/>
      <c r="AA4" s="260" t="s">
        <v>366</v>
      </c>
      <c r="AB4" s="246" t="s">
        <v>196</v>
      </c>
      <c r="AC4" s="246"/>
      <c r="AD4" s="246"/>
      <c r="AE4" s="246"/>
      <c r="AF4" s="268" t="s">
        <v>369</v>
      </c>
      <c r="AG4" s="246" t="s">
        <v>197</v>
      </c>
      <c r="AH4" s="246"/>
      <c r="AI4" s="246"/>
      <c r="AJ4" s="268" t="s">
        <v>371</v>
      </c>
      <c r="AK4" s="272" t="s">
        <v>198</v>
      </c>
      <c r="AL4" s="273"/>
      <c r="AM4" s="273"/>
      <c r="AN4" s="273"/>
      <c r="AO4" s="274"/>
      <c r="AP4" s="251" t="s">
        <v>199</v>
      </c>
      <c r="AQ4" s="252"/>
      <c r="AR4" s="252"/>
      <c r="AS4" s="252"/>
      <c r="AT4" s="252"/>
      <c r="AU4" s="253"/>
      <c r="AV4" s="254" t="s">
        <v>379</v>
      </c>
      <c r="AW4" s="255"/>
      <c r="AX4" s="251" t="s">
        <v>200</v>
      </c>
      <c r="AY4" s="252"/>
      <c r="AZ4" s="253"/>
      <c r="BA4" s="258" t="s">
        <v>381</v>
      </c>
      <c r="BB4" s="246" t="s">
        <v>201</v>
      </c>
      <c r="BC4" s="246"/>
      <c r="BD4" s="246"/>
      <c r="BE4" s="246"/>
    </row>
    <row r="5" spans="2:57" ht="54" customHeight="1" x14ac:dyDescent="0.25">
      <c r="B5" s="197" t="s">
        <v>328</v>
      </c>
      <c r="C5" s="61" t="s">
        <v>329</v>
      </c>
      <c r="D5" s="62" t="s">
        <v>330</v>
      </c>
      <c r="E5" s="62" t="s">
        <v>331</v>
      </c>
      <c r="F5" s="248"/>
      <c r="G5" s="61" t="s">
        <v>333</v>
      </c>
      <c r="H5" s="62" t="s">
        <v>334</v>
      </c>
      <c r="I5" s="62" t="s">
        <v>335</v>
      </c>
      <c r="J5" s="248"/>
      <c r="K5" s="200" t="s">
        <v>337</v>
      </c>
      <c r="L5" s="200" t="s">
        <v>338</v>
      </c>
      <c r="M5" s="198" t="s">
        <v>339</v>
      </c>
      <c r="N5" s="199" t="s">
        <v>353</v>
      </c>
      <c r="O5" s="63" t="s">
        <v>354</v>
      </c>
      <c r="P5" s="63" t="s">
        <v>355</v>
      </c>
      <c r="Q5" s="63" t="s">
        <v>356</v>
      </c>
      <c r="R5" s="63" t="s">
        <v>357</v>
      </c>
      <c r="S5" s="248"/>
      <c r="T5" s="61" t="s">
        <v>359</v>
      </c>
      <c r="U5" s="61" t="s">
        <v>360</v>
      </c>
      <c r="V5" s="62" t="s">
        <v>361</v>
      </c>
      <c r="W5" s="261"/>
      <c r="X5" s="61" t="s">
        <v>363</v>
      </c>
      <c r="Y5" s="61" t="s">
        <v>364</v>
      </c>
      <c r="Z5" s="61" t="s">
        <v>365</v>
      </c>
      <c r="AA5" s="261"/>
      <c r="AB5" s="61" t="s">
        <v>367</v>
      </c>
      <c r="AC5" s="61" t="s">
        <v>364</v>
      </c>
      <c r="AD5" s="61" t="s">
        <v>365</v>
      </c>
      <c r="AE5" s="61" t="s">
        <v>368</v>
      </c>
      <c r="AF5" s="268"/>
      <c r="AG5" s="61" t="s">
        <v>340</v>
      </c>
      <c r="AH5" s="61" t="s">
        <v>341</v>
      </c>
      <c r="AI5" s="61" t="s">
        <v>370</v>
      </c>
      <c r="AJ5" s="268"/>
      <c r="AK5" s="61" t="s">
        <v>372</v>
      </c>
      <c r="AL5" s="61" t="s">
        <v>343</v>
      </c>
      <c r="AM5" s="268" t="s">
        <v>373</v>
      </c>
      <c r="AN5" s="268"/>
      <c r="AO5" s="201" t="s">
        <v>374</v>
      </c>
      <c r="AP5" s="61" t="s">
        <v>375</v>
      </c>
      <c r="AQ5" s="268" t="s">
        <v>376</v>
      </c>
      <c r="AR5" s="268"/>
      <c r="AS5" s="61" t="s">
        <v>377</v>
      </c>
      <c r="AT5" s="249" t="s">
        <v>378</v>
      </c>
      <c r="AU5" s="250"/>
      <c r="AV5" s="256"/>
      <c r="AW5" s="257"/>
      <c r="AX5" s="61" t="s">
        <v>340</v>
      </c>
      <c r="AY5" s="61" t="s">
        <v>380</v>
      </c>
      <c r="AZ5" s="64" t="s">
        <v>342</v>
      </c>
      <c r="BA5" s="259"/>
      <c r="BB5" s="61" t="s">
        <v>382</v>
      </c>
      <c r="BC5" s="61" t="s">
        <v>383</v>
      </c>
      <c r="BD5" s="62" t="s">
        <v>384</v>
      </c>
      <c r="BE5" s="62" t="s">
        <v>385</v>
      </c>
    </row>
    <row r="6" spans="2:57" ht="31.5" customHeight="1" x14ac:dyDescent="0.25"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88">
        <v>16</v>
      </c>
      <c r="R6" s="24" t="s">
        <v>203</v>
      </c>
      <c r="S6" s="21" t="s">
        <v>202</v>
      </c>
      <c r="T6" s="21" t="s">
        <v>202</v>
      </c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262"/>
      <c r="AN6" s="263"/>
      <c r="AO6" s="19"/>
      <c r="AP6" s="19"/>
      <c r="AQ6" s="264"/>
      <c r="AR6" s="265"/>
      <c r="AS6" s="119">
        <v>23</v>
      </c>
      <c r="AT6" s="269" t="s">
        <v>203</v>
      </c>
      <c r="AU6" s="270"/>
      <c r="AV6" s="266" t="s">
        <v>202</v>
      </c>
      <c r="AW6" s="267"/>
      <c r="AX6" s="23" t="s">
        <v>202</v>
      </c>
      <c r="AY6" s="23" t="s">
        <v>202</v>
      </c>
      <c r="AZ6" s="23" t="s">
        <v>202</v>
      </c>
      <c r="BA6" s="23" t="s">
        <v>202</v>
      </c>
      <c r="BB6" s="23" t="s">
        <v>202</v>
      </c>
      <c r="BC6" s="23" t="s">
        <v>202</v>
      </c>
      <c r="BD6" s="23" t="s">
        <v>202</v>
      </c>
      <c r="BE6" s="23" t="s">
        <v>202</v>
      </c>
    </row>
    <row r="7" spans="2:57" ht="46.5" customHeight="1" x14ac:dyDescent="0.25"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89">
        <v>14</v>
      </c>
      <c r="P7" s="31" t="s">
        <v>165</v>
      </c>
      <c r="Q7" s="25" t="s">
        <v>166</v>
      </c>
      <c r="R7" s="24" t="s">
        <v>203</v>
      </c>
      <c r="S7" s="21" t="s">
        <v>202</v>
      </c>
      <c r="T7" s="21" t="s">
        <v>202</v>
      </c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0"/>
      <c r="AL7" s="27"/>
      <c r="AM7" s="28"/>
      <c r="AN7" s="29"/>
      <c r="AO7" s="190" t="s">
        <v>317</v>
      </c>
      <c r="AP7" s="204" t="s">
        <v>23</v>
      </c>
      <c r="AQ7" s="284" t="s">
        <v>23</v>
      </c>
      <c r="AR7" s="285"/>
      <c r="AS7" s="25" t="s">
        <v>24</v>
      </c>
      <c r="AT7" s="287" t="s">
        <v>203</v>
      </c>
      <c r="AU7" s="287"/>
      <c r="AV7" s="286" t="s">
        <v>202</v>
      </c>
      <c r="AW7" s="267"/>
      <c r="AX7" s="23" t="s">
        <v>202</v>
      </c>
      <c r="AY7" s="23" t="s">
        <v>202</v>
      </c>
      <c r="AZ7" s="23" t="s">
        <v>202</v>
      </c>
      <c r="BA7" s="23" t="s">
        <v>202</v>
      </c>
      <c r="BB7" s="23" t="s">
        <v>202</v>
      </c>
      <c r="BC7" s="23" t="s">
        <v>202</v>
      </c>
      <c r="BD7" s="23" t="s">
        <v>202</v>
      </c>
      <c r="BE7" s="23" t="s">
        <v>202</v>
      </c>
    </row>
    <row r="8" spans="2:57" ht="47.25" customHeight="1" x14ac:dyDescent="0.25"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30"/>
      <c r="O8" s="187"/>
      <c r="P8" s="119">
        <v>15</v>
      </c>
      <c r="Q8" s="31" t="s">
        <v>17</v>
      </c>
      <c r="R8" s="32" t="s">
        <v>18</v>
      </c>
      <c r="S8" s="21" t="s">
        <v>202</v>
      </c>
      <c r="T8" s="21" t="s">
        <v>202</v>
      </c>
      <c r="U8" s="19"/>
      <c r="V8" s="19"/>
      <c r="W8" s="19"/>
      <c r="X8" s="19"/>
      <c r="Y8" s="19"/>
      <c r="Z8" s="19"/>
      <c r="AA8" s="19"/>
      <c r="AB8" s="19"/>
      <c r="AC8" s="19"/>
      <c r="AD8" s="19">
        <v>10</v>
      </c>
      <c r="AE8" s="205" t="s">
        <v>20</v>
      </c>
      <c r="AF8" s="205" t="s">
        <v>20</v>
      </c>
      <c r="AG8" s="206" t="s">
        <v>21</v>
      </c>
      <c r="AH8" s="22" t="s">
        <v>203</v>
      </c>
      <c r="AI8" s="33" t="s">
        <v>98</v>
      </c>
      <c r="AJ8" s="33" t="s">
        <v>98</v>
      </c>
      <c r="AK8" s="33" t="s">
        <v>98</v>
      </c>
      <c r="AL8" s="33" t="s">
        <v>98</v>
      </c>
      <c r="AM8" s="279" t="s">
        <v>97</v>
      </c>
      <c r="AN8" s="280"/>
      <c r="AO8" s="26" t="s">
        <v>97</v>
      </c>
      <c r="AP8" s="26" t="s">
        <v>97</v>
      </c>
      <c r="AQ8" s="279" t="s">
        <v>97</v>
      </c>
      <c r="AR8" s="280"/>
      <c r="AS8" s="26" t="s">
        <v>97</v>
      </c>
      <c r="AT8" s="279" t="s">
        <v>97</v>
      </c>
      <c r="AU8" s="288"/>
      <c r="AV8" s="289"/>
      <c r="AW8" s="290"/>
      <c r="AX8" s="196"/>
      <c r="AY8" s="196"/>
      <c r="AZ8" s="196"/>
      <c r="BA8" s="196"/>
      <c r="BB8" s="196"/>
      <c r="BC8" s="196"/>
      <c r="BD8" s="196"/>
      <c r="BE8" s="196"/>
    </row>
    <row r="9" spans="2:57" x14ac:dyDescent="0.25">
      <c r="F9" s="281" t="s">
        <v>204</v>
      </c>
      <c r="G9" s="281"/>
      <c r="H9" s="9" t="s">
        <v>387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Z9" s="282" t="s">
        <v>205</v>
      </c>
      <c r="AA9" s="282"/>
      <c r="AB9" s="9" t="s">
        <v>206</v>
      </c>
      <c r="AC9" s="9"/>
      <c r="AD9" s="9"/>
      <c r="AE9" s="9"/>
      <c r="AF9" s="9"/>
      <c r="AG9" s="9"/>
      <c r="AH9" s="9"/>
      <c r="AI9" s="9"/>
      <c r="AJ9" s="9"/>
      <c r="AK9" s="9"/>
      <c r="AL9" s="9"/>
    </row>
    <row r="11" spans="2:57" x14ac:dyDescent="0.25">
      <c r="F11" s="283" t="s">
        <v>207</v>
      </c>
      <c r="G11" s="283"/>
      <c r="H11" s="9" t="s">
        <v>388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Z11" s="275" t="s">
        <v>97</v>
      </c>
      <c r="AA11" s="275"/>
      <c r="AB11" s="276" t="s">
        <v>208</v>
      </c>
      <c r="AC11" s="276"/>
      <c r="AD11" s="276"/>
      <c r="AE11" s="276"/>
      <c r="AF11" s="276"/>
      <c r="AG11" s="276"/>
      <c r="AH11" s="276"/>
      <c r="AI11" s="276"/>
      <c r="AJ11" s="276"/>
      <c r="AK11" s="276"/>
      <c r="AL11" s="276"/>
      <c r="AM11" s="276"/>
      <c r="AN11" s="276"/>
      <c r="AO11" s="276"/>
      <c r="AP11" s="276"/>
      <c r="AQ11" s="276"/>
      <c r="AR11" s="276"/>
      <c r="AS11" s="276"/>
      <c r="AT11" s="276"/>
      <c r="AU11" s="276"/>
      <c r="AV11" s="276"/>
    </row>
    <row r="13" spans="2:57" x14ac:dyDescent="0.25">
      <c r="F13" s="277" t="s">
        <v>203</v>
      </c>
      <c r="G13" s="277"/>
      <c r="H13" t="s">
        <v>209</v>
      </c>
      <c r="U13" s="278" t="s">
        <v>202</v>
      </c>
      <c r="V13" s="278"/>
      <c r="W13" s="9" t="s">
        <v>210</v>
      </c>
      <c r="X13" s="9"/>
      <c r="Y13" s="9"/>
      <c r="Z13" s="9"/>
      <c r="AA13" s="9"/>
      <c r="AB13" s="9"/>
      <c r="AC13" s="9"/>
      <c r="AD13" s="9"/>
      <c r="AE13" s="9"/>
      <c r="AF13" s="9"/>
    </row>
  </sheetData>
  <mergeCells count="42">
    <mergeCell ref="K4:N4"/>
    <mergeCell ref="AK4:AO4"/>
    <mergeCell ref="Z11:AA11"/>
    <mergeCell ref="AB11:AV11"/>
    <mergeCell ref="F13:G13"/>
    <mergeCell ref="U13:V13"/>
    <mergeCell ref="AM8:AN8"/>
    <mergeCell ref="F9:G9"/>
    <mergeCell ref="Z9:AA9"/>
    <mergeCell ref="F11:G11"/>
    <mergeCell ref="AQ7:AR7"/>
    <mergeCell ref="AV7:AW7"/>
    <mergeCell ref="AT7:AU7"/>
    <mergeCell ref="AT8:AU8"/>
    <mergeCell ref="AQ8:AR8"/>
    <mergeCell ref="AV8:AW8"/>
    <mergeCell ref="AM6:AN6"/>
    <mergeCell ref="AQ6:AR6"/>
    <mergeCell ref="AV6:AW6"/>
    <mergeCell ref="AB4:AE4"/>
    <mergeCell ref="AF4:AF5"/>
    <mergeCell ref="AG4:AI4"/>
    <mergeCell ref="AJ4:AJ5"/>
    <mergeCell ref="AT6:AU6"/>
    <mergeCell ref="AM5:AN5"/>
    <mergeCell ref="AQ5:AR5"/>
    <mergeCell ref="P1:AS1"/>
    <mergeCell ref="C2:BC2"/>
    <mergeCell ref="B4:E4"/>
    <mergeCell ref="F4:F5"/>
    <mergeCell ref="G4:I4"/>
    <mergeCell ref="J4:J5"/>
    <mergeCell ref="O4:R4"/>
    <mergeCell ref="S4:S5"/>
    <mergeCell ref="AT5:AU5"/>
    <mergeCell ref="AP4:AU4"/>
    <mergeCell ref="AV4:AW5"/>
    <mergeCell ref="AX4:AZ4"/>
    <mergeCell ref="BA4:BA5"/>
    <mergeCell ref="BB4:BE4"/>
    <mergeCell ref="W4:W5"/>
    <mergeCell ref="AA4:AA5"/>
  </mergeCells>
  <pageMargins left="0.25" right="0.25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9"/>
  <sheetViews>
    <sheetView zoomScale="80" zoomScaleNormal="80" workbookViewId="0">
      <selection activeCell="W81" sqref="W81"/>
    </sheetView>
  </sheetViews>
  <sheetFormatPr defaultColWidth="9.109375" defaultRowHeight="10.199999999999999" x14ac:dyDescent="0.2"/>
  <cols>
    <col min="1" max="1" width="13.109375" style="8" customWidth="1"/>
    <col min="2" max="2" width="30.5546875" style="8" customWidth="1"/>
    <col min="3" max="3" width="11.33203125" style="8" customWidth="1"/>
    <col min="4" max="4" width="7.33203125" style="8" customWidth="1"/>
    <col min="5" max="5" width="6.33203125" style="8" customWidth="1"/>
    <col min="6" max="6" width="6.88671875" style="8" customWidth="1"/>
    <col min="7" max="7" width="6.33203125" style="8" customWidth="1"/>
    <col min="8" max="8" width="6" style="8" customWidth="1"/>
    <col min="9" max="9" width="5.5546875" style="8" customWidth="1"/>
    <col min="10" max="10" width="7.109375" style="8" customWidth="1"/>
    <col min="11" max="11" width="6.5546875" style="8" customWidth="1"/>
    <col min="12" max="12" width="8.5546875" style="8" customWidth="1"/>
    <col min="13" max="13" width="10.44140625" style="8" customWidth="1"/>
    <col min="14" max="14" width="8.88671875" style="8" customWidth="1"/>
    <col min="15" max="15" width="9.6640625" style="8" customWidth="1"/>
    <col min="16" max="16384" width="9.109375" style="8"/>
  </cols>
  <sheetData>
    <row r="1" spans="1:22" ht="18.75" customHeight="1" thickBot="1" x14ac:dyDescent="0.35">
      <c r="A1" s="94"/>
      <c r="B1" s="432" t="s">
        <v>455</v>
      </c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</row>
    <row r="2" spans="1:22" ht="29.25" customHeight="1" x14ac:dyDescent="0.2">
      <c r="A2" s="344" t="s">
        <v>101</v>
      </c>
      <c r="B2" s="344" t="s">
        <v>107</v>
      </c>
      <c r="C2" s="391" t="s">
        <v>12</v>
      </c>
      <c r="D2" s="394" t="s">
        <v>108</v>
      </c>
      <c r="E2" s="395"/>
      <c r="F2" s="395"/>
      <c r="G2" s="395"/>
      <c r="H2" s="395"/>
      <c r="I2" s="396"/>
      <c r="J2" s="394" t="s">
        <v>270</v>
      </c>
      <c r="K2" s="395"/>
      <c r="L2" s="395"/>
      <c r="M2" s="395"/>
      <c r="N2" s="395"/>
      <c r="O2" s="400"/>
    </row>
    <row r="3" spans="1:22" ht="41.25" customHeight="1" thickBot="1" x14ac:dyDescent="0.25">
      <c r="A3" s="345"/>
      <c r="B3" s="345"/>
      <c r="C3" s="392"/>
      <c r="D3" s="397"/>
      <c r="E3" s="398"/>
      <c r="F3" s="398"/>
      <c r="G3" s="398"/>
      <c r="H3" s="398"/>
      <c r="I3" s="399"/>
      <c r="J3" s="397" t="s">
        <v>109</v>
      </c>
      <c r="K3" s="398"/>
      <c r="L3" s="398"/>
      <c r="M3" s="398"/>
      <c r="N3" s="398"/>
      <c r="O3" s="401"/>
    </row>
    <row r="4" spans="1:22" ht="33" customHeight="1" thickBot="1" x14ac:dyDescent="0.25">
      <c r="A4" s="345"/>
      <c r="B4" s="345"/>
      <c r="C4" s="392"/>
      <c r="D4" s="402" t="s">
        <v>42</v>
      </c>
      <c r="E4" s="405" t="s">
        <v>110</v>
      </c>
      <c r="F4" s="408" t="s">
        <v>111</v>
      </c>
      <c r="G4" s="409"/>
      <c r="H4" s="409"/>
      <c r="I4" s="410"/>
      <c r="J4" s="411" t="s">
        <v>112</v>
      </c>
      <c r="K4" s="410"/>
      <c r="L4" s="412" t="s">
        <v>180</v>
      </c>
      <c r="M4" s="413"/>
      <c r="N4" s="408" t="s">
        <v>113</v>
      </c>
      <c r="O4" s="414"/>
    </row>
    <row r="5" spans="1:22" ht="21" customHeight="1" thickBot="1" x14ac:dyDescent="0.25">
      <c r="A5" s="345"/>
      <c r="B5" s="345"/>
      <c r="C5" s="392"/>
      <c r="D5" s="403"/>
      <c r="E5" s="406"/>
      <c r="F5" s="405" t="s">
        <v>114</v>
      </c>
      <c r="G5" s="408" t="s">
        <v>115</v>
      </c>
      <c r="H5" s="409"/>
      <c r="I5" s="410"/>
      <c r="J5" s="12" t="s">
        <v>116</v>
      </c>
      <c r="K5" s="12" t="s">
        <v>117</v>
      </c>
      <c r="L5" s="13" t="s">
        <v>100</v>
      </c>
      <c r="M5" s="13" t="s">
        <v>118</v>
      </c>
      <c r="N5" s="13" t="s">
        <v>99</v>
      </c>
      <c r="O5" s="13" t="s">
        <v>119</v>
      </c>
    </row>
    <row r="6" spans="1:22" ht="72.75" customHeight="1" thickBot="1" x14ac:dyDescent="0.25">
      <c r="A6" s="390"/>
      <c r="B6" s="390"/>
      <c r="C6" s="393"/>
      <c r="D6" s="404"/>
      <c r="E6" s="407"/>
      <c r="F6" s="407"/>
      <c r="G6" s="95" t="s">
        <v>301</v>
      </c>
      <c r="H6" s="95" t="s">
        <v>302</v>
      </c>
      <c r="I6" s="95" t="s">
        <v>285</v>
      </c>
      <c r="J6" s="91" t="s">
        <v>255</v>
      </c>
      <c r="K6" s="91" t="s">
        <v>256</v>
      </c>
      <c r="L6" s="14" t="s">
        <v>312</v>
      </c>
      <c r="M6" s="14" t="s">
        <v>313</v>
      </c>
      <c r="N6" s="14" t="s">
        <v>314</v>
      </c>
      <c r="O6" s="14" t="s">
        <v>315</v>
      </c>
    </row>
    <row r="7" spans="1:22" ht="13.8" thickBot="1" x14ac:dyDescent="0.25">
      <c r="A7" s="96">
        <v>1</v>
      </c>
      <c r="B7" s="97">
        <v>2</v>
      </c>
      <c r="C7" s="97">
        <v>3</v>
      </c>
      <c r="D7" s="15">
        <v>4</v>
      </c>
      <c r="E7" s="15">
        <v>5</v>
      </c>
      <c r="F7" s="15">
        <v>6</v>
      </c>
      <c r="G7" s="97">
        <v>7</v>
      </c>
      <c r="H7" s="97"/>
      <c r="I7" s="97">
        <v>8</v>
      </c>
      <c r="J7" s="97">
        <v>9</v>
      </c>
      <c r="K7" s="97">
        <v>10</v>
      </c>
      <c r="L7" s="15">
        <v>11</v>
      </c>
      <c r="M7" s="15">
        <v>12</v>
      </c>
      <c r="N7" s="15">
        <v>13</v>
      </c>
      <c r="O7" s="15">
        <v>14</v>
      </c>
    </row>
    <row r="8" spans="1:22" ht="30" customHeight="1" thickBot="1" x14ac:dyDescent="0.25">
      <c r="A8" s="127" t="s">
        <v>397</v>
      </c>
      <c r="B8" s="128" t="s">
        <v>398</v>
      </c>
      <c r="C8" s="129" t="s">
        <v>410</v>
      </c>
      <c r="D8" s="130">
        <f>D9+D18+D23</f>
        <v>2106</v>
      </c>
      <c r="E8" s="130">
        <f t="shared" ref="E8:I8" si="0">E9+E18+E23</f>
        <v>702</v>
      </c>
      <c r="F8" s="130">
        <f t="shared" si="0"/>
        <v>1404</v>
      </c>
      <c r="G8" s="130">
        <f t="shared" si="0"/>
        <v>8</v>
      </c>
      <c r="H8" s="130">
        <f t="shared" si="0"/>
        <v>12</v>
      </c>
      <c r="I8" s="130">
        <f t="shared" si="0"/>
        <v>0</v>
      </c>
      <c r="J8" s="131">
        <f>J9+J18+J23</f>
        <v>562</v>
      </c>
      <c r="K8" s="131">
        <f>K9+K18+K23</f>
        <v>764</v>
      </c>
      <c r="L8" s="132">
        <f>L9+L18</f>
        <v>0</v>
      </c>
      <c r="M8" s="132">
        <f>M9+M18</f>
        <v>0</v>
      </c>
      <c r="N8" s="132">
        <f>N9+N18</f>
        <v>0</v>
      </c>
      <c r="O8" s="132">
        <f>O9+O18</f>
        <v>0</v>
      </c>
    </row>
    <row r="9" spans="1:22" ht="18.75" customHeight="1" thickBot="1" x14ac:dyDescent="0.25">
      <c r="A9" s="98" t="s">
        <v>352</v>
      </c>
      <c r="B9" s="99" t="s">
        <v>290</v>
      </c>
      <c r="C9" s="100" t="s">
        <v>409</v>
      </c>
      <c r="D9" s="101">
        <f>D10+D11+D12+D13+D14+D15+D16+D17</f>
        <v>1228</v>
      </c>
      <c r="E9" s="101">
        <f t="shared" ref="E9:G9" si="1">E10+E11+E12+E13+E14+E15+E16+E17</f>
        <v>409</v>
      </c>
      <c r="F9" s="101">
        <f t="shared" si="1"/>
        <v>819</v>
      </c>
      <c r="G9" s="101">
        <f t="shared" si="1"/>
        <v>0</v>
      </c>
      <c r="H9" s="101"/>
      <c r="I9" s="102">
        <f t="shared" ref="I9:O9" si="2">I10+I11+I12+I13+I14+I15+I16</f>
        <v>0</v>
      </c>
      <c r="J9" s="102">
        <f>J10+J11+J12+J13+J14+J15+J16+J17</f>
        <v>349</v>
      </c>
      <c r="K9" s="102">
        <f>K10+K11+K12+K13+K14+K15+K16+K17</f>
        <v>470</v>
      </c>
      <c r="L9" s="102">
        <f t="shared" si="2"/>
        <v>0</v>
      </c>
      <c r="M9" s="102">
        <f t="shared" si="2"/>
        <v>0</v>
      </c>
      <c r="N9" s="102">
        <f t="shared" si="2"/>
        <v>0</v>
      </c>
      <c r="O9" s="102">
        <f t="shared" si="2"/>
        <v>0</v>
      </c>
    </row>
    <row r="10" spans="1:22" ht="18" customHeight="1" thickBot="1" x14ac:dyDescent="0.25">
      <c r="A10" s="92" t="s">
        <v>292</v>
      </c>
      <c r="B10" s="65" t="s">
        <v>39</v>
      </c>
      <c r="C10" s="160" t="s">
        <v>185</v>
      </c>
      <c r="D10" s="68">
        <v>59</v>
      </c>
      <c r="E10" s="71">
        <v>20</v>
      </c>
      <c r="F10" s="68">
        <f t="shared" ref="F10:F17" si="3">J10+K10</f>
        <v>39</v>
      </c>
      <c r="G10" s="67">
        <v>0</v>
      </c>
      <c r="H10" s="67"/>
      <c r="I10" s="67">
        <v>0</v>
      </c>
      <c r="J10" s="67"/>
      <c r="K10" s="69">
        <v>39</v>
      </c>
      <c r="L10" s="70">
        <v>0</v>
      </c>
      <c r="M10" s="70">
        <v>0</v>
      </c>
      <c r="N10" s="68">
        <v>0</v>
      </c>
      <c r="O10" s="68">
        <v>0</v>
      </c>
      <c r="U10" s="122"/>
      <c r="V10" s="122"/>
    </row>
    <row r="11" spans="1:22" ht="20.25" customHeight="1" thickBot="1" x14ac:dyDescent="0.25">
      <c r="A11" s="141" t="s">
        <v>293</v>
      </c>
      <c r="B11" s="223" t="s">
        <v>40</v>
      </c>
      <c r="C11" s="224" t="s">
        <v>185</v>
      </c>
      <c r="D11" s="71">
        <v>175</v>
      </c>
      <c r="E11" s="71">
        <v>58</v>
      </c>
      <c r="F11" s="68">
        <f t="shared" si="3"/>
        <v>117</v>
      </c>
      <c r="G11" s="67">
        <v>0</v>
      </c>
      <c r="H11" s="67"/>
      <c r="I11" s="67">
        <v>0</v>
      </c>
      <c r="J11" s="67">
        <v>49</v>
      </c>
      <c r="K11" s="69">
        <v>68</v>
      </c>
      <c r="L11" s="70">
        <v>0</v>
      </c>
      <c r="M11" s="70">
        <v>0</v>
      </c>
      <c r="N11" s="68">
        <v>0</v>
      </c>
      <c r="O11" s="68">
        <v>0</v>
      </c>
      <c r="U11" s="122"/>
      <c r="V11" s="122"/>
    </row>
    <row r="12" spans="1:22" ht="21" customHeight="1" thickBot="1" x14ac:dyDescent="0.25">
      <c r="A12" s="222" t="s">
        <v>294</v>
      </c>
      <c r="B12" s="225" t="s">
        <v>2</v>
      </c>
      <c r="C12" s="210" t="s">
        <v>303</v>
      </c>
      <c r="D12" s="71">
        <v>175</v>
      </c>
      <c r="E12" s="71">
        <v>58</v>
      </c>
      <c r="F12" s="68">
        <f t="shared" si="3"/>
        <v>117</v>
      </c>
      <c r="G12" s="67"/>
      <c r="H12" s="67">
        <v>117</v>
      </c>
      <c r="I12" s="67">
        <v>0</v>
      </c>
      <c r="J12" s="67">
        <v>49</v>
      </c>
      <c r="K12" s="93">
        <v>68</v>
      </c>
      <c r="L12" s="70">
        <v>0</v>
      </c>
      <c r="M12" s="70">
        <v>0</v>
      </c>
      <c r="N12" s="68">
        <v>0</v>
      </c>
      <c r="O12" s="68">
        <v>0</v>
      </c>
      <c r="U12" s="169"/>
      <c r="V12" s="169"/>
    </row>
    <row r="13" spans="1:22" ht="21" customHeight="1" thickBot="1" x14ac:dyDescent="0.25">
      <c r="A13" s="222" t="s">
        <v>295</v>
      </c>
      <c r="B13" s="225" t="s">
        <v>13</v>
      </c>
      <c r="C13" s="221" t="s">
        <v>431</v>
      </c>
      <c r="D13" s="68">
        <v>175</v>
      </c>
      <c r="E13" s="71">
        <v>58</v>
      </c>
      <c r="F13" s="68">
        <f t="shared" si="3"/>
        <v>117</v>
      </c>
      <c r="G13" s="67"/>
      <c r="H13" s="67"/>
      <c r="I13" s="67"/>
      <c r="J13" s="93">
        <v>48</v>
      </c>
      <c r="K13" s="69">
        <v>69</v>
      </c>
      <c r="L13" s="70"/>
      <c r="M13" s="70"/>
      <c r="N13" s="68"/>
      <c r="O13" s="68"/>
      <c r="U13" s="170"/>
      <c r="V13" s="170"/>
    </row>
    <row r="14" spans="1:22" ht="20.25" customHeight="1" thickBot="1" x14ac:dyDescent="0.25">
      <c r="A14" s="141" t="s">
        <v>296</v>
      </c>
      <c r="B14" s="65" t="s">
        <v>5</v>
      </c>
      <c r="C14" s="160" t="s">
        <v>263</v>
      </c>
      <c r="D14" s="71">
        <v>351</v>
      </c>
      <c r="E14" s="139">
        <v>117</v>
      </c>
      <c r="F14" s="68">
        <f t="shared" si="3"/>
        <v>234</v>
      </c>
      <c r="G14" s="67">
        <v>0</v>
      </c>
      <c r="H14" s="67"/>
      <c r="I14" s="67">
        <v>0</v>
      </c>
      <c r="J14" s="69">
        <v>99</v>
      </c>
      <c r="K14" s="69">
        <v>135</v>
      </c>
      <c r="L14" s="70">
        <v>0</v>
      </c>
      <c r="M14" s="70">
        <v>0</v>
      </c>
      <c r="N14" s="68">
        <v>0</v>
      </c>
      <c r="O14" s="68">
        <v>0</v>
      </c>
      <c r="U14" s="169"/>
      <c r="V14" s="169"/>
    </row>
    <row r="15" spans="1:22" ht="15.75" customHeight="1" thickBot="1" x14ac:dyDescent="0.25">
      <c r="A15" s="141" t="s">
        <v>297</v>
      </c>
      <c r="B15" s="66" t="s">
        <v>257</v>
      </c>
      <c r="C15" s="228" t="s">
        <v>184</v>
      </c>
      <c r="D15" s="71">
        <v>59</v>
      </c>
      <c r="E15" s="71">
        <v>20</v>
      </c>
      <c r="F15" s="68">
        <f t="shared" si="3"/>
        <v>39</v>
      </c>
      <c r="G15" s="67"/>
      <c r="H15" s="67"/>
      <c r="I15" s="67">
        <v>0</v>
      </c>
      <c r="J15" s="227">
        <v>39</v>
      </c>
      <c r="K15" s="154"/>
      <c r="L15" s="144">
        <v>0</v>
      </c>
      <c r="M15" s="144">
        <v>0</v>
      </c>
      <c r="N15" s="147">
        <v>0</v>
      </c>
      <c r="O15" s="145">
        <v>0</v>
      </c>
    </row>
    <row r="16" spans="1:22" ht="21.75" customHeight="1" thickBot="1" x14ac:dyDescent="0.25">
      <c r="A16" s="92" t="s">
        <v>298</v>
      </c>
      <c r="B16" s="66" t="s">
        <v>3</v>
      </c>
      <c r="C16" s="161" t="s">
        <v>399</v>
      </c>
      <c r="D16" s="68">
        <v>175</v>
      </c>
      <c r="E16" s="71">
        <v>58</v>
      </c>
      <c r="F16" s="68">
        <f t="shared" si="3"/>
        <v>117</v>
      </c>
      <c r="G16" s="67"/>
      <c r="H16" s="67">
        <v>117</v>
      </c>
      <c r="I16" s="67">
        <v>0</v>
      </c>
      <c r="J16" s="142">
        <v>49</v>
      </c>
      <c r="K16" s="214">
        <v>68</v>
      </c>
      <c r="L16" s="149">
        <v>0</v>
      </c>
      <c r="M16" s="149">
        <v>0</v>
      </c>
      <c r="N16" s="151">
        <v>0</v>
      </c>
      <c r="O16" s="150">
        <v>0</v>
      </c>
    </row>
    <row r="17" spans="1:20" ht="29.25" customHeight="1" thickBot="1" x14ac:dyDescent="0.25">
      <c r="A17" s="141" t="s">
        <v>291</v>
      </c>
      <c r="B17" s="66" t="s">
        <v>258</v>
      </c>
      <c r="C17" s="210" t="s">
        <v>303</v>
      </c>
      <c r="D17" s="68">
        <v>59</v>
      </c>
      <c r="E17" s="71">
        <v>20</v>
      </c>
      <c r="F17" s="68">
        <f t="shared" si="3"/>
        <v>39</v>
      </c>
      <c r="G17" s="67"/>
      <c r="H17" s="67"/>
      <c r="I17" s="67"/>
      <c r="J17" s="143">
        <v>16</v>
      </c>
      <c r="K17" s="146">
        <v>23</v>
      </c>
      <c r="L17" s="148"/>
      <c r="M17" s="149"/>
      <c r="N17" s="151"/>
      <c r="O17" s="150"/>
    </row>
    <row r="18" spans="1:20" ht="38.25" customHeight="1" thickBot="1" x14ac:dyDescent="0.25">
      <c r="A18" s="103" t="s">
        <v>352</v>
      </c>
      <c r="B18" s="90" t="s">
        <v>430</v>
      </c>
      <c r="C18" s="72" t="s">
        <v>447</v>
      </c>
      <c r="D18" s="73">
        <f>D19+D20+D21+D22</f>
        <v>468</v>
      </c>
      <c r="E18" s="73">
        <f t="shared" ref="E18:F18" si="4">E19+E20+E21+E22</f>
        <v>156</v>
      </c>
      <c r="F18" s="73">
        <f t="shared" si="4"/>
        <v>312</v>
      </c>
      <c r="G18" s="73">
        <f t="shared" ref="G18:O18" si="5">G19+G20+G21</f>
        <v>0</v>
      </c>
      <c r="H18" s="73"/>
      <c r="I18" s="73">
        <f t="shared" si="5"/>
        <v>0</v>
      </c>
      <c r="J18" s="73">
        <f t="shared" si="5"/>
        <v>100</v>
      </c>
      <c r="K18" s="73">
        <f t="shared" si="5"/>
        <v>134</v>
      </c>
      <c r="L18" s="73">
        <f t="shared" si="5"/>
        <v>0</v>
      </c>
      <c r="M18" s="73">
        <f t="shared" si="5"/>
        <v>0</v>
      </c>
      <c r="N18" s="73">
        <f t="shared" si="5"/>
        <v>0</v>
      </c>
      <c r="O18" s="73">
        <f t="shared" si="5"/>
        <v>0</v>
      </c>
    </row>
    <row r="19" spans="1:20" ht="20.25" customHeight="1" thickBot="1" x14ac:dyDescent="0.25">
      <c r="A19" s="141" t="s">
        <v>400</v>
      </c>
      <c r="B19" s="66" t="s">
        <v>396</v>
      </c>
      <c r="C19" s="161" t="s">
        <v>303</v>
      </c>
      <c r="D19" s="71">
        <f>F19*1.5</f>
        <v>58.5</v>
      </c>
      <c r="E19" s="71">
        <f t="shared" ref="E19:E22" si="6">D19-F19</f>
        <v>19.5</v>
      </c>
      <c r="F19" s="68">
        <f>J19+K19+L19+M19+N19+O19</f>
        <v>39</v>
      </c>
      <c r="G19" s="67"/>
      <c r="H19" s="67"/>
      <c r="I19" s="67">
        <v>0</v>
      </c>
      <c r="J19" s="183">
        <v>17</v>
      </c>
      <c r="K19" s="93">
        <v>22</v>
      </c>
      <c r="L19" s="70">
        <v>0</v>
      </c>
      <c r="M19" s="70">
        <v>0</v>
      </c>
      <c r="N19" s="68">
        <v>0</v>
      </c>
      <c r="O19" s="68">
        <v>0</v>
      </c>
    </row>
    <row r="20" spans="1:20" ht="19.5" customHeight="1" thickBot="1" x14ac:dyDescent="0.25">
      <c r="A20" s="141" t="s">
        <v>401</v>
      </c>
      <c r="B20" s="66" t="s">
        <v>299</v>
      </c>
      <c r="C20" s="77" t="s">
        <v>303</v>
      </c>
      <c r="D20" s="71">
        <f t="shared" ref="D20:D22" si="7">F20*1.5</f>
        <v>175.5</v>
      </c>
      <c r="E20" s="71">
        <f t="shared" si="6"/>
        <v>58.5</v>
      </c>
      <c r="F20" s="68">
        <f t="shared" ref="F20:F22" si="8">J20+K20+L20+M20+N20+O20</f>
        <v>117</v>
      </c>
      <c r="G20" s="67"/>
      <c r="H20" s="67"/>
      <c r="I20" s="67"/>
      <c r="J20" s="67">
        <v>49</v>
      </c>
      <c r="K20" s="93">
        <v>68</v>
      </c>
      <c r="L20" s="70"/>
      <c r="M20" s="70"/>
      <c r="N20" s="68"/>
      <c r="O20" s="68"/>
    </row>
    <row r="21" spans="1:20" ht="18" customHeight="1" thickBot="1" x14ac:dyDescent="0.25">
      <c r="A21" s="218" t="s">
        <v>402</v>
      </c>
      <c r="B21" s="219" t="s">
        <v>300</v>
      </c>
      <c r="C21" s="210" t="s">
        <v>303</v>
      </c>
      <c r="D21" s="71">
        <f t="shared" si="7"/>
        <v>117</v>
      </c>
      <c r="E21" s="71">
        <f t="shared" si="6"/>
        <v>39</v>
      </c>
      <c r="F21" s="68">
        <f t="shared" si="8"/>
        <v>78</v>
      </c>
      <c r="G21" s="79"/>
      <c r="H21" s="79">
        <v>78</v>
      </c>
      <c r="I21" s="79">
        <v>0</v>
      </c>
      <c r="J21" s="226">
        <v>34</v>
      </c>
      <c r="K21" s="154">
        <v>44</v>
      </c>
      <c r="L21" s="144">
        <v>0</v>
      </c>
      <c r="M21" s="144">
        <v>0</v>
      </c>
      <c r="N21" s="145">
        <v>0</v>
      </c>
      <c r="O21" s="145">
        <v>0</v>
      </c>
    </row>
    <row r="22" spans="1:20" ht="18" customHeight="1" thickBot="1" x14ac:dyDescent="0.25">
      <c r="A22" s="216" t="s">
        <v>446</v>
      </c>
      <c r="B22" s="216" t="s">
        <v>445</v>
      </c>
      <c r="C22" s="210" t="s">
        <v>303</v>
      </c>
      <c r="D22" s="71">
        <f t="shared" si="7"/>
        <v>117</v>
      </c>
      <c r="E22" s="71">
        <f t="shared" si="6"/>
        <v>39</v>
      </c>
      <c r="F22" s="68">
        <f t="shared" si="8"/>
        <v>78</v>
      </c>
      <c r="G22" s="217"/>
      <c r="H22" s="217"/>
      <c r="I22" s="217"/>
      <c r="J22" s="88">
        <v>32</v>
      </c>
      <c r="K22" s="89">
        <v>46</v>
      </c>
      <c r="L22" s="87"/>
      <c r="M22" s="87"/>
      <c r="N22" s="217"/>
      <c r="O22" s="217"/>
    </row>
    <row r="23" spans="1:20" ht="15.75" customHeight="1" thickBot="1" x14ac:dyDescent="0.25">
      <c r="A23" s="211" t="s">
        <v>403</v>
      </c>
      <c r="B23" s="157" t="s">
        <v>404</v>
      </c>
      <c r="C23" s="75" t="s">
        <v>448</v>
      </c>
      <c r="D23" s="73">
        <f>D24+D25</f>
        <v>410</v>
      </c>
      <c r="E23" s="73">
        <f t="shared" ref="E23:K23" si="9">E24+E25</f>
        <v>137</v>
      </c>
      <c r="F23" s="73">
        <f t="shared" si="9"/>
        <v>273</v>
      </c>
      <c r="G23" s="212">
        <f t="shared" si="9"/>
        <v>8</v>
      </c>
      <c r="H23" s="220">
        <f t="shared" si="9"/>
        <v>12</v>
      </c>
      <c r="I23" s="220">
        <f t="shared" si="9"/>
        <v>0</v>
      </c>
      <c r="J23" s="73">
        <f t="shared" si="9"/>
        <v>113</v>
      </c>
      <c r="K23" s="73">
        <f t="shared" si="9"/>
        <v>160</v>
      </c>
      <c r="L23" s="76"/>
      <c r="M23" s="76"/>
      <c r="N23" s="76"/>
      <c r="O23" s="76"/>
    </row>
    <row r="24" spans="1:20" ht="17.25" customHeight="1" thickBot="1" x14ac:dyDescent="0.25">
      <c r="A24" s="155" t="s">
        <v>405</v>
      </c>
      <c r="B24" s="158" t="s">
        <v>407</v>
      </c>
      <c r="C24" s="210" t="s">
        <v>303</v>
      </c>
      <c r="D24" s="153">
        <v>59</v>
      </c>
      <c r="E24" s="153">
        <v>20</v>
      </c>
      <c r="F24" s="151">
        <f>J24+K24</f>
        <v>39</v>
      </c>
      <c r="G24" s="79"/>
      <c r="H24" s="79"/>
      <c r="I24" s="79"/>
      <c r="J24" s="79">
        <v>17</v>
      </c>
      <c r="K24" s="154">
        <v>22</v>
      </c>
      <c r="L24" s="144"/>
      <c r="M24" s="144"/>
      <c r="N24" s="145"/>
      <c r="O24" s="145"/>
    </row>
    <row r="25" spans="1:20" ht="16.5" customHeight="1" thickBot="1" x14ac:dyDescent="0.25">
      <c r="A25" s="155" t="s">
        <v>406</v>
      </c>
      <c r="B25" s="159" t="s">
        <v>408</v>
      </c>
      <c r="C25" s="210" t="s">
        <v>303</v>
      </c>
      <c r="D25" s="156">
        <v>351</v>
      </c>
      <c r="E25" s="156">
        <v>117</v>
      </c>
      <c r="F25" s="151">
        <f t="shared" ref="F25" si="10">J25+K25</f>
        <v>234</v>
      </c>
      <c r="G25" s="151">
        <v>8</v>
      </c>
      <c r="H25" s="151">
        <v>12</v>
      </c>
      <c r="I25" s="151"/>
      <c r="J25" s="214">
        <v>96</v>
      </c>
      <c r="K25" s="152">
        <v>138</v>
      </c>
      <c r="L25" s="149"/>
      <c r="M25" s="149"/>
      <c r="N25" s="151"/>
      <c r="O25" s="151"/>
    </row>
    <row r="26" spans="1:20" ht="45.75" customHeight="1" thickBot="1" x14ac:dyDescent="0.25">
      <c r="A26" s="133" t="s">
        <v>1</v>
      </c>
      <c r="B26" s="126" t="s">
        <v>288</v>
      </c>
      <c r="C26" s="134" t="s">
        <v>268</v>
      </c>
      <c r="D26" s="123">
        <f>D27+D28+D30+D32</f>
        <v>498</v>
      </c>
      <c r="E26" s="123">
        <v>166</v>
      </c>
      <c r="F26" s="123">
        <f>F27+F28+F30+F32</f>
        <v>332</v>
      </c>
      <c r="G26" s="124">
        <f>G27+G28+G30+G32</f>
        <v>236</v>
      </c>
      <c r="H26" s="124"/>
      <c r="I26" s="125">
        <v>0</v>
      </c>
      <c r="J26" s="125">
        <v>0</v>
      </c>
      <c r="K26" s="125">
        <v>0</v>
      </c>
      <c r="L26" s="123">
        <f>L27+L28+L30+L32</f>
        <v>104</v>
      </c>
      <c r="M26" s="123">
        <f>M27+M28+M30+M32</f>
        <v>128</v>
      </c>
      <c r="N26" s="123">
        <f>N27+N28+N30+N32</f>
        <v>60</v>
      </c>
      <c r="O26" s="123">
        <f>O27+O28+O30+O32</f>
        <v>40</v>
      </c>
      <c r="T26" s="17"/>
    </row>
    <row r="27" spans="1:20" ht="15.75" customHeight="1" thickBot="1" x14ac:dyDescent="0.25">
      <c r="A27" s="92" t="s">
        <v>120</v>
      </c>
      <c r="B27" s="66" t="s">
        <v>121</v>
      </c>
      <c r="C27" s="67" t="s">
        <v>184</v>
      </c>
      <c r="D27" s="68">
        <v>60</v>
      </c>
      <c r="E27" s="68">
        <v>12</v>
      </c>
      <c r="F27" s="68">
        <f>J27+K27+L27+M27+N27+O27</f>
        <v>48</v>
      </c>
      <c r="G27" s="67">
        <v>0</v>
      </c>
      <c r="H27" s="67"/>
      <c r="I27" s="67">
        <v>0</v>
      </c>
      <c r="J27" s="67">
        <v>0</v>
      </c>
      <c r="K27" s="67">
        <v>0</v>
      </c>
      <c r="L27" s="70">
        <v>0</v>
      </c>
      <c r="M27" s="110">
        <v>48</v>
      </c>
      <c r="N27" s="78">
        <v>0</v>
      </c>
      <c r="O27" s="78">
        <v>0</v>
      </c>
    </row>
    <row r="28" spans="1:20" ht="18" customHeight="1" thickBot="1" x14ac:dyDescent="0.25">
      <c r="A28" s="381" t="s">
        <v>122</v>
      </c>
      <c r="B28" s="381" t="s">
        <v>13</v>
      </c>
      <c r="C28" s="376" t="s">
        <v>184</v>
      </c>
      <c r="D28" s="383">
        <v>60</v>
      </c>
      <c r="E28" s="372">
        <v>12</v>
      </c>
      <c r="F28" s="372">
        <f>J28+K28+L28+M28+N28+O28</f>
        <v>48</v>
      </c>
      <c r="G28" s="374">
        <v>0</v>
      </c>
      <c r="H28" s="162"/>
      <c r="I28" s="376">
        <v>0</v>
      </c>
      <c r="J28" s="376">
        <v>0</v>
      </c>
      <c r="K28" s="376">
        <v>0</v>
      </c>
      <c r="L28" s="378">
        <v>48</v>
      </c>
      <c r="M28" s="365">
        <v>0</v>
      </c>
      <c r="N28" s="361">
        <v>0</v>
      </c>
      <c r="O28" s="361">
        <v>0</v>
      </c>
    </row>
    <row r="29" spans="1:20" ht="3" hidden="1" customHeight="1" thickBot="1" x14ac:dyDescent="0.25">
      <c r="A29" s="388"/>
      <c r="B29" s="388"/>
      <c r="C29" s="377"/>
      <c r="D29" s="389"/>
      <c r="E29" s="373"/>
      <c r="F29" s="373"/>
      <c r="G29" s="375"/>
      <c r="H29" s="67"/>
      <c r="I29" s="377"/>
      <c r="J29" s="377"/>
      <c r="K29" s="377"/>
      <c r="L29" s="379"/>
      <c r="M29" s="380"/>
      <c r="N29" s="362"/>
      <c r="O29" s="362"/>
    </row>
    <row r="30" spans="1:20" ht="18" customHeight="1" x14ac:dyDescent="0.2">
      <c r="A30" s="381" t="s">
        <v>123</v>
      </c>
      <c r="B30" s="381" t="s">
        <v>2</v>
      </c>
      <c r="C30" s="376" t="s">
        <v>244</v>
      </c>
      <c r="D30" s="383">
        <v>142</v>
      </c>
      <c r="E30" s="372">
        <v>24</v>
      </c>
      <c r="F30" s="372">
        <f>J30+K30+L30+M30+N30+O30</f>
        <v>118</v>
      </c>
      <c r="G30" s="374">
        <v>118</v>
      </c>
      <c r="H30" s="162"/>
      <c r="I30" s="376">
        <v>0</v>
      </c>
      <c r="J30" s="376">
        <v>0</v>
      </c>
      <c r="K30" s="376">
        <v>0</v>
      </c>
      <c r="L30" s="363">
        <v>28</v>
      </c>
      <c r="M30" s="365">
        <v>40</v>
      </c>
      <c r="N30" s="361">
        <v>30</v>
      </c>
      <c r="O30" s="359">
        <v>20</v>
      </c>
    </row>
    <row r="31" spans="1:20" ht="1.5" customHeight="1" thickBot="1" x14ac:dyDescent="0.25">
      <c r="A31" s="388"/>
      <c r="B31" s="388"/>
      <c r="C31" s="377"/>
      <c r="D31" s="389"/>
      <c r="E31" s="373"/>
      <c r="F31" s="373"/>
      <c r="G31" s="375"/>
      <c r="H31" s="67"/>
      <c r="I31" s="377"/>
      <c r="J31" s="377"/>
      <c r="K31" s="377"/>
      <c r="L31" s="415"/>
      <c r="M31" s="380"/>
      <c r="N31" s="362"/>
      <c r="O31" s="360"/>
    </row>
    <row r="32" spans="1:20" ht="15.75" customHeight="1" thickBot="1" x14ac:dyDescent="0.25">
      <c r="A32" s="381" t="s">
        <v>124</v>
      </c>
      <c r="B32" s="381" t="s">
        <v>3</v>
      </c>
      <c r="C32" s="79" t="s">
        <v>186</v>
      </c>
      <c r="D32" s="383">
        <v>236</v>
      </c>
      <c r="E32" s="372">
        <v>118</v>
      </c>
      <c r="F32" s="372">
        <f>J32+K32+L32+M32+N32+O32</f>
        <v>118</v>
      </c>
      <c r="G32" s="374">
        <v>118</v>
      </c>
      <c r="H32" s="162"/>
      <c r="I32" s="376">
        <v>0</v>
      </c>
      <c r="J32" s="376">
        <v>0</v>
      </c>
      <c r="K32" s="376">
        <v>0</v>
      </c>
      <c r="L32" s="363">
        <v>28</v>
      </c>
      <c r="M32" s="365">
        <v>40</v>
      </c>
      <c r="N32" s="361">
        <v>30</v>
      </c>
      <c r="O32" s="361">
        <v>20</v>
      </c>
    </row>
    <row r="33" spans="1:21" ht="13.8" hidden="1" thickBot="1" x14ac:dyDescent="0.25">
      <c r="A33" s="382"/>
      <c r="B33" s="382"/>
      <c r="C33" s="79" t="s">
        <v>125</v>
      </c>
      <c r="D33" s="384"/>
      <c r="E33" s="385"/>
      <c r="F33" s="385"/>
      <c r="G33" s="386"/>
      <c r="H33" s="79"/>
      <c r="I33" s="387"/>
      <c r="J33" s="387"/>
      <c r="K33" s="387"/>
      <c r="L33" s="364"/>
      <c r="M33" s="366"/>
      <c r="N33" s="367"/>
      <c r="O33" s="367"/>
      <c r="T33" s="17"/>
    </row>
    <row r="34" spans="1:21" ht="42.75" customHeight="1" thickBot="1" x14ac:dyDescent="0.25">
      <c r="A34" s="424" t="s">
        <v>4</v>
      </c>
      <c r="B34" s="426" t="s">
        <v>287</v>
      </c>
      <c r="C34" s="428" t="s">
        <v>269</v>
      </c>
      <c r="D34" s="430">
        <f>D36+D37</f>
        <v>340.5</v>
      </c>
      <c r="E34" s="431">
        <f>E36+E37</f>
        <v>113.5</v>
      </c>
      <c r="F34" s="353">
        <f>F36+F37</f>
        <v>227</v>
      </c>
      <c r="G34" s="355">
        <f>G36+G37</f>
        <v>161</v>
      </c>
      <c r="H34" s="163"/>
      <c r="I34" s="357">
        <v>0</v>
      </c>
      <c r="J34" s="357">
        <v>0</v>
      </c>
      <c r="K34" s="357">
        <v>0</v>
      </c>
      <c r="L34" s="368">
        <f>L36+L37</f>
        <v>92</v>
      </c>
      <c r="M34" s="353">
        <f>M36+M37</f>
        <v>60</v>
      </c>
      <c r="N34" s="370">
        <f>N36+N37</f>
        <v>45</v>
      </c>
      <c r="O34" s="370">
        <f>O36+O37</f>
        <v>30</v>
      </c>
    </row>
    <row r="35" spans="1:21" ht="9.75" hidden="1" customHeight="1" thickBot="1" x14ac:dyDescent="0.25">
      <c r="A35" s="425"/>
      <c r="B35" s="427"/>
      <c r="C35" s="429"/>
      <c r="D35" s="369"/>
      <c r="E35" s="354"/>
      <c r="F35" s="354"/>
      <c r="G35" s="356"/>
      <c r="H35" s="164"/>
      <c r="I35" s="358"/>
      <c r="J35" s="358"/>
      <c r="K35" s="358"/>
      <c r="L35" s="369"/>
      <c r="M35" s="354"/>
      <c r="N35" s="371"/>
      <c r="O35" s="371"/>
    </row>
    <row r="36" spans="1:21" ht="17.25" customHeight="1" x14ac:dyDescent="0.2">
      <c r="A36" s="104" t="s">
        <v>126</v>
      </c>
      <c r="B36" s="82" t="s">
        <v>5</v>
      </c>
      <c r="C36" s="83" t="s">
        <v>310</v>
      </c>
      <c r="D36" s="83">
        <f>F36*1.5</f>
        <v>96</v>
      </c>
      <c r="E36" s="83">
        <f>D36-F36</f>
        <v>32</v>
      </c>
      <c r="F36" s="83">
        <f>J36+K36+L36+M36+N36+O36</f>
        <v>64</v>
      </c>
      <c r="G36" s="83">
        <v>0</v>
      </c>
      <c r="H36" s="83"/>
      <c r="I36" s="83">
        <v>0</v>
      </c>
      <c r="J36" s="83">
        <v>0</v>
      </c>
      <c r="K36" s="83">
        <v>0</v>
      </c>
      <c r="L36" s="117">
        <v>64</v>
      </c>
      <c r="M36" s="80">
        <v>0</v>
      </c>
      <c r="N36" s="81">
        <v>0</v>
      </c>
      <c r="O36" s="81">
        <v>0</v>
      </c>
      <c r="P36" s="16"/>
    </row>
    <row r="37" spans="1:21" ht="29.25" customHeight="1" x14ac:dyDescent="0.2">
      <c r="A37" s="59" t="s">
        <v>127</v>
      </c>
      <c r="B37" s="59" t="s">
        <v>94</v>
      </c>
      <c r="C37" s="84" t="s">
        <v>244</v>
      </c>
      <c r="D37" s="85">
        <f>F37*1.5</f>
        <v>244.5</v>
      </c>
      <c r="E37" s="85">
        <f>D37-F37</f>
        <v>81.5</v>
      </c>
      <c r="F37" s="86">
        <f>J37+K37+L37+M37+N37+O37</f>
        <v>163</v>
      </c>
      <c r="G37" s="86">
        <v>161</v>
      </c>
      <c r="H37" s="140"/>
      <c r="I37" s="86">
        <v>0</v>
      </c>
      <c r="J37" s="86">
        <v>0</v>
      </c>
      <c r="K37" s="86">
        <v>0</v>
      </c>
      <c r="L37" s="87">
        <v>28</v>
      </c>
      <c r="M37" s="87">
        <v>60</v>
      </c>
      <c r="N37" s="88">
        <v>45</v>
      </c>
      <c r="O37" s="89">
        <v>30</v>
      </c>
    </row>
    <row r="38" spans="1:21" ht="20.25" customHeight="1" x14ac:dyDescent="0.2">
      <c r="A38" s="135" t="s">
        <v>25</v>
      </c>
      <c r="B38" s="136" t="s">
        <v>26</v>
      </c>
      <c r="C38" s="137" t="s">
        <v>267</v>
      </c>
      <c r="D38" s="138">
        <f>D39+D49</f>
        <v>2707</v>
      </c>
      <c r="E38" s="138">
        <f t="shared" ref="E38:O38" si="11">E39+E49</f>
        <v>782</v>
      </c>
      <c r="F38" s="138">
        <f t="shared" si="11"/>
        <v>1925</v>
      </c>
      <c r="G38" s="138">
        <f t="shared" si="11"/>
        <v>1111</v>
      </c>
      <c r="H38" s="138">
        <f t="shared" si="11"/>
        <v>0</v>
      </c>
      <c r="I38" s="138">
        <f t="shared" si="11"/>
        <v>60</v>
      </c>
      <c r="J38" s="138">
        <f t="shared" si="11"/>
        <v>0</v>
      </c>
      <c r="K38" s="138">
        <f t="shared" si="11"/>
        <v>0</v>
      </c>
      <c r="L38" s="138">
        <f t="shared" si="11"/>
        <v>380</v>
      </c>
      <c r="M38" s="138">
        <f t="shared" si="11"/>
        <v>640</v>
      </c>
      <c r="N38" s="138">
        <f t="shared" si="11"/>
        <v>507</v>
      </c>
      <c r="O38" s="138">
        <f t="shared" si="11"/>
        <v>398</v>
      </c>
      <c r="R38" s="17"/>
    </row>
    <row r="39" spans="1:21" ht="31.5" customHeight="1" thickBot="1" x14ac:dyDescent="0.25">
      <c r="A39" s="103" t="s">
        <v>77</v>
      </c>
      <c r="B39" s="90" t="s">
        <v>128</v>
      </c>
      <c r="C39" s="116" t="s">
        <v>436</v>
      </c>
      <c r="D39" s="73">
        <f>D40+D41+D42+D43+D44+D45+D46+D47+D48</f>
        <v>949</v>
      </c>
      <c r="E39" s="73">
        <f t="shared" ref="E39:O39" si="12">E40+E41+E42+E43+E44+E45+E46+E47+E48</f>
        <v>316</v>
      </c>
      <c r="F39" s="73">
        <f t="shared" si="12"/>
        <v>633</v>
      </c>
      <c r="G39" s="73">
        <f t="shared" si="12"/>
        <v>297</v>
      </c>
      <c r="H39" s="73">
        <f t="shared" si="12"/>
        <v>0</v>
      </c>
      <c r="I39" s="73">
        <f t="shared" si="12"/>
        <v>0</v>
      </c>
      <c r="J39" s="73">
        <f t="shared" si="12"/>
        <v>0</v>
      </c>
      <c r="K39" s="73">
        <f t="shared" si="12"/>
        <v>0</v>
      </c>
      <c r="L39" s="73">
        <f t="shared" si="12"/>
        <v>98</v>
      </c>
      <c r="M39" s="73">
        <f t="shared" si="12"/>
        <v>220</v>
      </c>
      <c r="N39" s="73">
        <f t="shared" si="12"/>
        <v>195</v>
      </c>
      <c r="O39" s="73">
        <f t="shared" si="12"/>
        <v>120</v>
      </c>
      <c r="R39" s="17"/>
    </row>
    <row r="40" spans="1:21" ht="16.5" customHeight="1" thickBot="1" x14ac:dyDescent="0.25">
      <c r="A40" s="92" t="s">
        <v>129</v>
      </c>
      <c r="B40" s="66" t="s">
        <v>130</v>
      </c>
      <c r="C40" s="105" t="s">
        <v>181</v>
      </c>
      <c r="D40" s="71">
        <v>153</v>
      </c>
      <c r="E40" s="71">
        <v>51</v>
      </c>
      <c r="F40" s="68">
        <f t="shared" ref="F40:F48" si="13">J40+K40+L40+M40+N40+O40</f>
        <v>102</v>
      </c>
      <c r="G40" s="67">
        <v>50</v>
      </c>
      <c r="H40" s="67"/>
      <c r="I40" s="67">
        <v>0</v>
      </c>
      <c r="J40" s="67">
        <v>0</v>
      </c>
      <c r="K40" s="67">
        <v>0</v>
      </c>
      <c r="L40" s="70">
        <v>42</v>
      </c>
      <c r="M40" s="113">
        <v>60</v>
      </c>
      <c r="N40" s="78">
        <v>0</v>
      </c>
      <c r="O40" s="78">
        <v>0</v>
      </c>
    </row>
    <row r="41" spans="1:21" ht="15.75" customHeight="1" thickBot="1" x14ac:dyDescent="0.25">
      <c r="A41" s="92" t="s">
        <v>131</v>
      </c>
      <c r="B41" s="66" t="s">
        <v>132</v>
      </c>
      <c r="C41" s="105" t="s">
        <v>309</v>
      </c>
      <c r="D41" s="68">
        <f t="shared" ref="D41:D48" si="14">F41*1.5</f>
        <v>75</v>
      </c>
      <c r="E41" s="68">
        <f t="shared" ref="E41:E48" si="15">D41-F41</f>
        <v>25</v>
      </c>
      <c r="F41" s="68">
        <f t="shared" si="13"/>
        <v>50</v>
      </c>
      <c r="G41" s="67">
        <v>12</v>
      </c>
      <c r="H41" s="67"/>
      <c r="I41" s="67">
        <v>0</v>
      </c>
      <c r="J41" s="67">
        <v>0</v>
      </c>
      <c r="K41" s="67">
        <v>0</v>
      </c>
      <c r="L41" s="70">
        <v>0</v>
      </c>
      <c r="M41" s="70">
        <v>0</v>
      </c>
      <c r="N41" s="78">
        <v>30</v>
      </c>
      <c r="O41" s="106">
        <v>20</v>
      </c>
    </row>
    <row r="42" spans="1:21" ht="18" customHeight="1" thickBot="1" x14ac:dyDescent="0.25">
      <c r="A42" s="92" t="s">
        <v>133</v>
      </c>
      <c r="B42" s="66" t="s">
        <v>242</v>
      </c>
      <c r="C42" s="107" t="s">
        <v>184</v>
      </c>
      <c r="D42" s="68">
        <f t="shared" si="14"/>
        <v>102</v>
      </c>
      <c r="E42" s="68">
        <f t="shared" si="15"/>
        <v>34</v>
      </c>
      <c r="F42" s="68">
        <f t="shared" si="13"/>
        <v>68</v>
      </c>
      <c r="G42" s="67">
        <v>30</v>
      </c>
      <c r="H42" s="67"/>
      <c r="I42" s="67">
        <v>0</v>
      </c>
      <c r="J42" s="67">
        <v>0</v>
      </c>
      <c r="K42" s="67">
        <v>0</v>
      </c>
      <c r="L42" s="70">
        <v>28</v>
      </c>
      <c r="M42" s="110">
        <v>40</v>
      </c>
      <c r="N42" s="78">
        <v>0</v>
      </c>
      <c r="O42" s="78">
        <v>0</v>
      </c>
    </row>
    <row r="43" spans="1:21" ht="29.25" customHeight="1" thickBot="1" x14ac:dyDescent="0.25">
      <c r="A43" s="92" t="s">
        <v>134</v>
      </c>
      <c r="B43" s="66" t="s">
        <v>135</v>
      </c>
      <c r="C43" s="107" t="s">
        <v>311</v>
      </c>
      <c r="D43" s="71">
        <f>E43+F43</f>
        <v>67</v>
      </c>
      <c r="E43" s="71">
        <v>22</v>
      </c>
      <c r="F43" s="68">
        <f t="shared" si="13"/>
        <v>45</v>
      </c>
      <c r="G43" s="67">
        <v>30</v>
      </c>
      <c r="H43" s="67"/>
      <c r="I43" s="67">
        <v>0</v>
      </c>
      <c r="J43" s="67">
        <v>0</v>
      </c>
      <c r="K43" s="67">
        <v>0</v>
      </c>
      <c r="L43" s="70">
        <v>0</v>
      </c>
      <c r="M43" s="70">
        <v>0</v>
      </c>
      <c r="N43" s="106">
        <v>45</v>
      </c>
      <c r="O43" s="78">
        <v>0</v>
      </c>
      <c r="U43" s="17"/>
    </row>
    <row r="44" spans="1:21" ht="34.5" customHeight="1" thickBot="1" x14ac:dyDescent="0.25">
      <c r="A44" s="92" t="s">
        <v>136</v>
      </c>
      <c r="B44" s="66" t="s">
        <v>92</v>
      </c>
      <c r="C44" s="105" t="s">
        <v>184</v>
      </c>
      <c r="D44" s="71">
        <f>E44+F44</f>
        <v>120</v>
      </c>
      <c r="E44" s="71">
        <v>40</v>
      </c>
      <c r="F44" s="68">
        <f t="shared" si="13"/>
        <v>80</v>
      </c>
      <c r="G44" s="67">
        <v>16</v>
      </c>
      <c r="H44" s="67"/>
      <c r="I44" s="67">
        <v>0</v>
      </c>
      <c r="J44" s="67">
        <v>0</v>
      </c>
      <c r="K44" s="67">
        <v>0</v>
      </c>
      <c r="L44" s="70">
        <v>0</v>
      </c>
      <c r="M44" s="110">
        <v>80</v>
      </c>
      <c r="N44" s="106"/>
      <c r="O44" s="78">
        <v>0</v>
      </c>
    </row>
    <row r="45" spans="1:21" ht="15.75" customHeight="1" thickBot="1" x14ac:dyDescent="0.25">
      <c r="A45" s="92" t="s">
        <v>137</v>
      </c>
      <c r="B45" s="66" t="s">
        <v>138</v>
      </c>
      <c r="C45" s="105" t="s">
        <v>183</v>
      </c>
      <c r="D45" s="71">
        <f t="shared" si="14"/>
        <v>75</v>
      </c>
      <c r="E45" s="71">
        <f t="shared" si="15"/>
        <v>25</v>
      </c>
      <c r="F45" s="68">
        <f t="shared" si="13"/>
        <v>50</v>
      </c>
      <c r="G45" s="67">
        <v>30</v>
      </c>
      <c r="H45" s="67"/>
      <c r="I45" s="67">
        <v>0</v>
      </c>
      <c r="J45" s="67">
        <v>0</v>
      </c>
      <c r="K45" s="67">
        <v>0</v>
      </c>
      <c r="L45" s="70">
        <v>0</v>
      </c>
      <c r="M45" s="70">
        <v>0</v>
      </c>
      <c r="N45" s="78">
        <v>30</v>
      </c>
      <c r="O45" s="106">
        <v>20</v>
      </c>
    </row>
    <row r="46" spans="1:21" ht="20.25" customHeight="1" thickBot="1" x14ac:dyDescent="0.25">
      <c r="A46" s="92" t="s">
        <v>139</v>
      </c>
      <c r="B46" s="66" t="s">
        <v>140</v>
      </c>
      <c r="C46" s="105" t="s">
        <v>181</v>
      </c>
      <c r="D46" s="71">
        <f>E46+F46</f>
        <v>165</v>
      </c>
      <c r="E46" s="71">
        <v>55</v>
      </c>
      <c r="F46" s="68">
        <f t="shared" si="13"/>
        <v>110</v>
      </c>
      <c r="G46" s="67">
        <v>70</v>
      </c>
      <c r="H46" s="67"/>
      <c r="I46" s="67">
        <v>0</v>
      </c>
      <c r="J46" s="67">
        <v>0</v>
      </c>
      <c r="K46" s="67">
        <v>0</v>
      </c>
      <c r="L46" s="70">
        <v>0</v>
      </c>
      <c r="M46" s="70">
        <v>0</v>
      </c>
      <c r="N46" s="78">
        <v>30</v>
      </c>
      <c r="O46" s="108">
        <v>80</v>
      </c>
    </row>
    <row r="47" spans="1:21" ht="31.5" customHeight="1" thickBot="1" x14ac:dyDescent="0.25">
      <c r="A47" s="92" t="s">
        <v>141</v>
      </c>
      <c r="B47" s="66" t="s">
        <v>142</v>
      </c>
      <c r="C47" s="107" t="s">
        <v>184</v>
      </c>
      <c r="D47" s="71">
        <f t="shared" si="14"/>
        <v>90</v>
      </c>
      <c r="E47" s="71">
        <f t="shared" si="15"/>
        <v>30</v>
      </c>
      <c r="F47" s="68">
        <f t="shared" si="13"/>
        <v>60</v>
      </c>
      <c r="G47" s="67">
        <v>24</v>
      </c>
      <c r="H47" s="67"/>
      <c r="I47" s="67">
        <v>0</v>
      </c>
      <c r="J47" s="67">
        <v>0</v>
      </c>
      <c r="K47" s="67">
        <v>0</v>
      </c>
      <c r="L47" s="70">
        <v>0</v>
      </c>
      <c r="M47" s="70">
        <v>0</v>
      </c>
      <c r="N47" s="106">
        <v>60</v>
      </c>
      <c r="O47" s="78">
        <v>0</v>
      </c>
    </row>
    <row r="48" spans="1:21" ht="21.75" customHeight="1" thickBot="1" x14ac:dyDescent="0.25">
      <c r="A48" s="92" t="s">
        <v>143</v>
      </c>
      <c r="B48" s="66" t="s">
        <v>6</v>
      </c>
      <c r="C48" s="107" t="s">
        <v>184</v>
      </c>
      <c r="D48" s="68">
        <f t="shared" si="14"/>
        <v>102</v>
      </c>
      <c r="E48" s="68">
        <f t="shared" si="15"/>
        <v>34</v>
      </c>
      <c r="F48" s="68">
        <f t="shared" si="13"/>
        <v>68</v>
      </c>
      <c r="G48" s="67">
        <v>35</v>
      </c>
      <c r="H48" s="67"/>
      <c r="I48" s="67">
        <v>0</v>
      </c>
      <c r="J48" s="67">
        <v>0</v>
      </c>
      <c r="K48" s="67">
        <v>0</v>
      </c>
      <c r="L48" s="70">
        <v>28</v>
      </c>
      <c r="M48" s="110">
        <v>40</v>
      </c>
      <c r="N48" s="78">
        <v>0</v>
      </c>
      <c r="O48" s="78">
        <v>0</v>
      </c>
    </row>
    <row r="49" spans="1:24" ht="22.5" customHeight="1" thickBot="1" x14ac:dyDescent="0.25">
      <c r="A49" s="111" t="s">
        <v>27</v>
      </c>
      <c r="B49" s="90" t="s">
        <v>144</v>
      </c>
      <c r="C49" s="116" t="s">
        <v>435</v>
      </c>
      <c r="D49" s="73">
        <f>D50+D58+D64+D69</f>
        <v>1758</v>
      </c>
      <c r="E49" s="73">
        <f>E50+E58+E64+E69</f>
        <v>466</v>
      </c>
      <c r="F49" s="74">
        <f>F50+F58+F64+F69</f>
        <v>1292</v>
      </c>
      <c r="G49" s="72">
        <f>G50+G58+G64+G69</f>
        <v>814</v>
      </c>
      <c r="H49" s="72"/>
      <c r="I49" s="72">
        <f>I50+I58+I64+I69</f>
        <v>60</v>
      </c>
      <c r="J49" s="75">
        <v>0</v>
      </c>
      <c r="K49" s="75">
        <v>0</v>
      </c>
      <c r="L49" s="74">
        <f>L50+L58+L64+L69</f>
        <v>282</v>
      </c>
      <c r="M49" s="73">
        <f>M50+M58+M64+M69</f>
        <v>420</v>
      </c>
      <c r="N49" s="74">
        <f>N50+N58+N64+N69</f>
        <v>312</v>
      </c>
      <c r="O49" s="74">
        <f>O50+O58+O64+O69</f>
        <v>278</v>
      </c>
    </row>
    <row r="50" spans="1:24" ht="45.75" customHeight="1" thickBot="1" x14ac:dyDescent="0.25">
      <c r="A50" s="171" t="s">
        <v>14</v>
      </c>
      <c r="B50" s="172" t="s">
        <v>145</v>
      </c>
      <c r="C50" s="126" t="s">
        <v>266</v>
      </c>
      <c r="D50" s="173">
        <f>D51+D52+D53+D54+D56</f>
        <v>474</v>
      </c>
      <c r="E50" s="173">
        <f>E51+E52+E53+E54+E56</f>
        <v>134</v>
      </c>
      <c r="F50" s="123">
        <f>F51+F52+F53+F54+F56</f>
        <v>340</v>
      </c>
      <c r="G50" s="124">
        <f>G51+G52+G53+G54+G56</f>
        <v>170</v>
      </c>
      <c r="H50" s="124"/>
      <c r="I50" s="124">
        <v>30</v>
      </c>
      <c r="J50" s="125">
        <v>0</v>
      </c>
      <c r="K50" s="125">
        <v>0</v>
      </c>
      <c r="L50" s="123">
        <f>L51+L52+L53+L54+L56</f>
        <v>28</v>
      </c>
      <c r="M50" s="123">
        <f>M51+M52+M53+M54+M56</f>
        <v>120</v>
      </c>
      <c r="N50" s="174">
        <f>N51+N52+N53+N54+N56</f>
        <v>192</v>
      </c>
      <c r="O50" s="175">
        <f>O51+O52+O53+O54+O56</f>
        <v>0</v>
      </c>
    </row>
    <row r="51" spans="1:24" ht="32.25" customHeight="1" thickBot="1" x14ac:dyDescent="0.25">
      <c r="A51" s="92" t="s">
        <v>15</v>
      </c>
      <c r="B51" s="66" t="s">
        <v>146</v>
      </c>
      <c r="C51" s="213" t="s">
        <v>309</v>
      </c>
      <c r="D51" s="71">
        <f>F51*1.5</f>
        <v>180</v>
      </c>
      <c r="E51" s="71">
        <f>D51-F51</f>
        <v>60</v>
      </c>
      <c r="F51" s="68">
        <f>J51+K51+L51+M51+N51+O51</f>
        <v>120</v>
      </c>
      <c r="G51" s="67">
        <v>38</v>
      </c>
      <c r="H51" s="67"/>
      <c r="I51" s="67">
        <v>30</v>
      </c>
      <c r="J51" s="67">
        <v>0</v>
      </c>
      <c r="K51" s="67">
        <v>0</v>
      </c>
      <c r="L51" s="70">
        <v>0</v>
      </c>
      <c r="M51" s="70"/>
      <c r="N51" s="109">
        <v>120</v>
      </c>
      <c r="O51" s="78">
        <v>0</v>
      </c>
    </row>
    <row r="52" spans="1:24" ht="21" customHeight="1" thickBot="1" x14ac:dyDescent="0.25">
      <c r="A52" s="92" t="s">
        <v>16</v>
      </c>
      <c r="B52" s="66" t="s">
        <v>147</v>
      </c>
      <c r="C52" s="213" t="s">
        <v>309</v>
      </c>
      <c r="D52" s="68">
        <f>F52*1.5</f>
        <v>60</v>
      </c>
      <c r="E52" s="68">
        <f>D52-F52</f>
        <v>20</v>
      </c>
      <c r="F52" s="68">
        <f>J52+K52+L52+M52+N52+O52</f>
        <v>40</v>
      </c>
      <c r="G52" s="67">
        <v>20</v>
      </c>
      <c r="H52" s="67"/>
      <c r="I52" s="67">
        <v>0</v>
      </c>
      <c r="J52" s="67">
        <v>0</v>
      </c>
      <c r="K52" s="67">
        <v>0</v>
      </c>
      <c r="L52" s="70">
        <v>0</v>
      </c>
      <c r="M52" s="110">
        <v>40</v>
      </c>
      <c r="N52" s="109"/>
      <c r="O52" s="78">
        <v>0</v>
      </c>
    </row>
    <row r="53" spans="1:24" ht="44.25" customHeight="1" thickBot="1" x14ac:dyDescent="0.25">
      <c r="A53" s="92" t="s">
        <v>148</v>
      </c>
      <c r="B53" s="66" t="s">
        <v>149</v>
      </c>
      <c r="C53" s="213" t="s">
        <v>437</v>
      </c>
      <c r="D53" s="71">
        <f>F53*1.5</f>
        <v>162</v>
      </c>
      <c r="E53" s="71">
        <f>D53-F53</f>
        <v>54</v>
      </c>
      <c r="F53" s="68">
        <f>J53+K53+L53+M53+N53+O53</f>
        <v>108</v>
      </c>
      <c r="G53" s="67">
        <v>40</v>
      </c>
      <c r="H53" s="67"/>
      <c r="I53" s="67">
        <v>0</v>
      </c>
      <c r="J53" s="67">
        <v>0</v>
      </c>
      <c r="K53" s="67">
        <v>0</v>
      </c>
      <c r="L53" s="70">
        <v>28</v>
      </c>
      <c r="M53" s="110">
        <v>80</v>
      </c>
      <c r="N53" s="78">
        <v>0</v>
      </c>
      <c r="O53" s="78">
        <v>0</v>
      </c>
    </row>
    <row r="54" spans="1:24" ht="20.25" customHeight="1" thickBot="1" x14ac:dyDescent="0.25">
      <c r="A54" s="381" t="s">
        <v>17</v>
      </c>
      <c r="B54" s="381" t="s">
        <v>35</v>
      </c>
      <c r="C54" s="416" t="s">
        <v>183</v>
      </c>
      <c r="D54" s="383">
        <f>F54</f>
        <v>36</v>
      </c>
      <c r="E54" s="372">
        <f>D54-F54</f>
        <v>0</v>
      </c>
      <c r="F54" s="372">
        <v>36</v>
      </c>
      <c r="G54" s="374">
        <v>36</v>
      </c>
      <c r="H54" s="162"/>
      <c r="I54" s="376">
        <v>0</v>
      </c>
      <c r="J54" s="376">
        <v>0</v>
      </c>
      <c r="K54" s="376">
        <v>0</v>
      </c>
      <c r="L54" s="363">
        <v>0</v>
      </c>
      <c r="M54" s="365">
        <v>0</v>
      </c>
      <c r="N54" s="359">
        <v>36</v>
      </c>
      <c r="O54" s="361">
        <v>0</v>
      </c>
    </row>
    <row r="55" spans="1:24" ht="4.5" hidden="1" customHeight="1" thickBot="1" x14ac:dyDescent="0.25">
      <c r="A55" s="388"/>
      <c r="B55" s="388"/>
      <c r="C55" s="417"/>
      <c r="D55" s="389"/>
      <c r="E55" s="373"/>
      <c r="F55" s="373"/>
      <c r="G55" s="375"/>
      <c r="H55" s="67"/>
      <c r="I55" s="377"/>
      <c r="J55" s="377"/>
      <c r="K55" s="377"/>
      <c r="L55" s="415"/>
      <c r="M55" s="380"/>
      <c r="N55" s="360"/>
      <c r="O55" s="362"/>
    </row>
    <row r="56" spans="1:24" ht="21.75" customHeight="1" x14ac:dyDescent="0.2">
      <c r="A56" s="381" t="s">
        <v>18</v>
      </c>
      <c r="B56" s="381" t="s">
        <v>286</v>
      </c>
      <c r="C56" s="416" t="s">
        <v>184</v>
      </c>
      <c r="D56" s="383">
        <f>F56</f>
        <v>36</v>
      </c>
      <c r="E56" s="372">
        <f>D56-F56</f>
        <v>0</v>
      </c>
      <c r="F56" s="372">
        <v>36</v>
      </c>
      <c r="G56" s="374">
        <v>36</v>
      </c>
      <c r="H56" s="376"/>
      <c r="I56" s="376">
        <v>0</v>
      </c>
      <c r="J56" s="376">
        <v>0</v>
      </c>
      <c r="K56" s="376">
        <v>0</v>
      </c>
      <c r="L56" s="363">
        <v>0</v>
      </c>
      <c r="M56" s="365">
        <v>0</v>
      </c>
      <c r="N56" s="359">
        <v>36</v>
      </c>
      <c r="O56" s="361">
        <v>0</v>
      </c>
    </row>
    <row r="57" spans="1:24" ht="12.75" customHeight="1" thickBot="1" x14ac:dyDescent="0.25">
      <c r="A57" s="388"/>
      <c r="B57" s="388"/>
      <c r="C57" s="417"/>
      <c r="D57" s="389"/>
      <c r="E57" s="373"/>
      <c r="F57" s="373"/>
      <c r="G57" s="375"/>
      <c r="H57" s="377"/>
      <c r="I57" s="377"/>
      <c r="J57" s="377"/>
      <c r="K57" s="377"/>
      <c r="L57" s="415"/>
      <c r="M57" s="380"/>
      <c r="N57" s="360"/>
      <c r="O57" s="362"/>
    </row>
    <row r="58" spans="1:24" ht="45.75" customHeight="1" thickBot="1" x14ac:dyDescent="0.25">
      <c r="A58" s="171" t="s">
        <v>19</v>
      </c>
      <c r="B58" s="172" t="s">
        <v>150</v>
      </c>
      <c r="C58" s="124" t="s">
        <v>316</v>
      </c>
      <c r="D58" s="173">
        <f>D59+D60+D61+D62+D63</f>
        <v>675</v>
      </c>
      <c r="E58" s="173">
        <f t="shared" ref="E58:O58" si="16">E59+E60+E61+E62+E63</f>
        <v>189</v>
      </c>
      <c r="F58" s="173">
        <f t="shared" si="16"/>
        <v>486</v>
      </c>
      <c r="G58" s="173">
        <f t="shared" si="16"/>
        <v>310</v>
      </c>
      <c r="H58" s="173">
        <f t="shared" si="16"/>
        <v>0</v>
      </c>
      <c r="I58" s="173">
        <f t="shared" si="16"/>
        <v>30</v>
      </c>
      <c r="J58" s="173">
        <f t="shared" si="16"/>
        <v>0</v>
      </c>
      <c r="K58" s="173">
        <f t="shared" si="16"/>
        <v>0</v>
      </c>
      <c r="L58" s="173">
        <f t="shared" si="16"/>
        <v>28</v>
      </c>
      <c r="M58" s="173">
        <f t="shared" si="16"/>
        <v>60</v>
      </c>
      <c r="N58" s="173">
        <f t="shared" si="16"/>
        <v>120</v>
      </c>
      <c r="O58" s="207">
        <f t="shared" si="16"/>
        <v>278</v>
      </c>
    </row>
    <row r="59" spans="1:24" ht="30" customHeight="1" thickBot="1" x14ac:dyDescent="0.25">
      <c r="A59" s="92" t="s">
        <v>41</v>
      </c>
      <c r="B59" s="66" t="s">
        <v>151</v>
      </c>
      <c r="C59" s="105" t="s">
        <v>386</v>
      </c>
      <c r="D59" s="71">
        <f>F59*1.5</f>
        <v>165</v>
      </c>
      <c r="E59" s="71">
        <f>D59-F59</f>
        <v>55</v>
      </c>
      <c r="F59" s="68">
        <f>J59+K59+L59+M59+N59+O59</f>
        <v>110</v>
      </c>
      <c r="G59" s="67">
        <v>80</v>
      </c>
      <c r="H59" s="67"/>
      <c r="I59" s="67">
        <v>0</v>
      </c>
      <c r="J59" s="67">
        <v>0</v>
      </c>
      <c r="K59" s="67">
        <v>0</v>
      </c>
      <c r="L59" s="70">
        <v>0</v>
      </c>
      <c r="M59" s="70"/>
      <c r="N59" s="78">
        <v>60</v>
      </c>
      <c r="O59" s="106">
        <v>50</v>
      </c>
    </row>
    <row r="60" spans="1:24" ht="31.5" customHeight="1" thickBot="1" x14ac:dyDescent="0.25">
      <c r="A60" s="92" t="s">
        <v>152</v>
      </c>
      <c r="B60" s="66" t="s">
        <v>153</v>
      </c>
      <c r="C60" s="105" t="s">
        <v>386</v>
      </c>
      <c r="D60" s="71">
        <v>270</v>
      </c>
      <c r="E60" s="71">
        <f>D60-F60</f>
        <v>90</v>
      </c>
      <c r="F60" s="68">
        <f>J60+K60+L60+M60+N60+O60</f>
        <v>180</v>
      </c>
      <c r="G60" s="67">
        <v>90</v>
      </c>
      <c r="H60" s="67"/>
      <c r="I60" s="67">
        <v>30</v>
      </c>
      <c r="J60" s="67">
        <v>0</v>
      </c>
      <c r="K60" s="67">
        <v>0</v>
      </c>
      <c r="L60" s="70">
        <v>0</v>
      </c>
      <c r="M60" s="70">
        <v>0</v>
      </c>
      <c r="N60" s="78">
        <v>60</v>
      </c>
      <c r="O60" s="106">
        <v>120</v>
      </c>
    </row>
    <row r="61" spans="1:24" ht="20.25" customHeight="1" thickBot="1" x14ac:dyDescent="0.25">
      <c r="A61" s="92" t="s">
        <v>154</v>
      </c>
      <c r="B61" s="66" t="s">
        <v>155</v>
      </c>
      <c r="C61" s="112" t="s">
        <v>181</v>
      </c>
      <c r="D61" s="68">
        <f>F61*1.5</f>
        <v>132</v>
      </c>
      <c r="E61" s="68">
        <f>D61-F61</f>
        <v>44</v>
      </c>
      <c r="F61" s="68">
        <f>J61+K61+L61+M61+N61+O61</f>
        <v>88</v>
      </c>
      <c r="G61" s="67">
        <v>32</v>
      </c>
      <c r="H61" s="67"/>
      <c r="I61" s="67">
        <v>0</v>
      </c>
      <c r="J61" s="67">
        <v>0</v>
      </c>
      <c r="K61" s="67">
        <v>0</v>
      </c>
      <c r="L61" s="70">
        <v>28</v>
      </c>
      <c r="M61" s="113">
        <v>60</v>
      </c>
      <c r="N61" s="78">
        <v>0</v>
      </c>
      <c r="O61" s="78">
        <v>0</v>
      </c>
    </row>
    <row r="62" spans="1:24" ht="19.5" customHeight="1" thickBot="1" x14ac:dyDescent="0.25">
      <c r="A62" s="92" t="s">
        <v>20</v>
      </c>
      <c r="B62" s="66" t="s">
        <v>35</v>
      </c>
      <c r="C62" s="107" t="s">
        <v>183</v>
      </c>
      <c r="D62" s="68">
        <f>F62</f>
        <v>72</v>
      </c>
      <c r="E62" s="68">
        <f>D62-F62</f>
        <v>0</v>
      </c>
      <c r="F62" s="68">
        <f>J62+K62+L62+M62+N62+O62</f>
        <v>72</v>
      </c>
      <c r="G62" s="67">
        <v>72</v>
      </c>
      <c r="H62" s="67"/>
      <c r="I62" s="67">
        <v>0</v>
      </c>
      <c r="J62" s="67">
        <v>0</v>
      </c>
      <c r="K62" s="67">
        <v>0</v>
      </c>
      <c r="L62" s="70">
        <v>0</v>
      </c>
      <c r="M62" s="70">
        <v>0</v>
      </c>
      <c r="N62" s="78">
        <v>0</v>
      </c>
      <c r="O62" s="106">
        <v>72</v>
      </c>
    </row>
    <row r="63" spans="1:24" ht="36.75" customHeight="1" thickBot="1" x14ac:dyDescent="0.25">
      <c r="A63" s="92" t="s">
        <v>21</v>
      </c>
      <c r="B63" s="66" t="s">
        <v>286</v>
      </c>
      <c r="C63" s="107" t="s">
        <v>183</v>
      </c>
      <c r="D63" s="68">
        <f>F63</f>
        <v>36</v>
      </c>
      <c r="E63" s="68">
        <f>D63-F63</f>
        <v>0</v>
      </c>
      <c r="F63" s="68">
        <f>J63+K63+L63+M63+N63+O63</f>
        <v>36</v>
      </c>
      <c r="G63" s="67">
        <v>36</v>
      </c>
      <c r="H63" s="67"/>
      <c r="I63" s="67">
        <v>0</v>
      </c>
      <c r="J63" s="67">
        <v>0</v>
      </c>
      <c r="K63" s="67">
        <v>0</v>
      </c>
      <c r="L63" s="70">
        <v>0</v>
      </c>
      <c r="M63" s="70">
        <v>0</v>
      </c>
      <c r="N63" s="78">
        <v>0</v>
      </c>
      <c r="O63" s="106">
        <v>36</v>
      </c>
    </row>
    <row r="64" spans="1:24" ht="45.75" customHeight="1" thickBot="1" x14ac:dyDescent="0.25">
      <c r="A64" s="171" t="s">
        <v>22</v>
      </c>
      <c r="B64" s="172" t="s">
        <v>156</v>
      </c>
      <c r="C64" s="124" t="s">
        <v>316</v>
      </c>
      <c r="D64" s="123">
        <f>D65+D66+D67+D68</f>
        <v>390</v>
      </c>
      <c r="E64" s="123">
        <f>E65+E66+E67+E68</f>
        <v>94</v>
      </c>
      <c r="F64" s="123">
        <f>F65+F66+F67+F68</f>
        <v>296</v>
      </c>
      <c r="G64" s="124">
        <f>G65+G66+G67+G68</f>
        <v>196</v>
      </c>
      <c r="H64" s="124"/>
      <c r="I64" s="125">
        <v>0</v>
      </c>
      <c r="J64" s="125">
        <f t="shared" ref="J64:O64" si="17">J65+J66+J67+J68</f>
        <v>0</v>
      </c>
      <c r="K64" s="125">
        <f t="shared" si="17"/>
        <v>0</v>
      </c>
      <c r="L64" s="123">
        <f t="shared" si="17"/>
        <v>56</v>
      </c>
      <c r="M64" s="174">
        <f t="shared" si="17"/>
        <v>240</v>
      </c>
      <c r="N64" s="175">
        <f t="shared" si="17"/>
        <v>0</v>
      </c>
      <c r="O64" s="175">
        <f t="shared" si="17"/>
        <v>0</v>
      </c>
      <c r="X64" s="8">
        <v>51</v>
      </c>
    </row>
    <row r="65" spans="1:19" ht="33" customHeight="1" thickBot="1" x14ac:dyDescent="0.25">
      <c r="A65" s="92" t="s">
        <v>93</v>
      </c>
      <c r="B65" s="66" t="s">
        <v>157</v>
      </c>
      <c r="C65" s="105" t="s">
        <v>182</v>
      </c>
      <c r="D65" s="68">
        <f>F65*1.5</f>
        <v>144</v>
      </c>
      <c r="E65" s="68">
        <f>D65-F65</f>
        <v>48</v>
      </c>
      <c r="F65" s="68">
        <f>J65+K65+L65+M65+N65+O65</f>
        <v>96</v>
      </c>
      <c r="G65" s="67">
        <v>48</v>
      </c>
      <c r="H65" s="67"/>
      <c r="I65" s="67">
        <v>0</v>
      </c>
      <c r="J65" s="67">
        <v>0</v>
      </c>
      <c r="K65" s="67">
        <v>0</v>
      </c>
      <c r="L65" s="70">
        <v>56</v>
      </c>
      <c r="M65" s="110">
        <v>40</v>
      </c>
      <c r="N65" s="78">
        <v>0</v>
      </c>
      <c r="O65" s="78">
        <v>0</v>
      </c>
    </row>
    <row r="66" spans="1:19" ht="48" customHeight="1" thickBot="1" x14ac:dyDescent="0.25">
      <c r="A66" s="92" t="s">
        <v>158</v>
      </c>
      <c r="B66" s="66" t="s">
        <v>159</v>
      </c>
      <c r="C66" s="105" t="s">
        <v>183</v>
      </c>
      <c r="D66" s="68">
        <f>F66*1.5</f>
        <v>138</v>
      </c>
      <c r="E66" s="68">
        <f>D66-F66</f>
        <v>46</v>
      </c>
      <c r="F66" s="68">
        <f>J66+K66+L66+M66+N66+O66</f>
        <v>92</v>
      </c>
      <c r="G66" s="67">
        <v>40</v>
      </c>
      <c r="H66" s="67"/>
      <c r="I66" s="67">
        <v>0</v>
      </c>
      <c r="J66" s="67">
        <v>0</v>
      </c>
      <c r="K66" s="67">
        <v>0</v>
      </c>
      <c r="L66" s="70">
        <v>0</v>
      </c>
      <c r="M66" s="110">
        <v>92</v>
      </c>
      <c r="N66" s="78">
        <v>0</v>
      </c>
      <c r="O66" s="78">
        <v>0</v>
      </c>
    </row>
    <row r="67" spans="1:19" ht="21" customHeight="1" thickBot="1" x14ac:dyDescent="0.25">
      <c r="A67" s="92" t="s">
        <v>23</v>
      </c>
      <c r="B67" s="66" t="s">
        <v>35</v>
      </c>
      <c r="C67" s="107" t="s">
        <v>183</v>
      </c>
      <c r="D67" s="68">
        <f>F67</f>
        <v>72</v>
      </c>
      <c r="E67" s="68">
        <f>D67-F67</f>
        <v>0</v>
      </c>
      <c r="F67" s="68">
        <f>J67+K67+L67+M67+N67+O67</f>
        <v>72</v>
      </c>
      <c r="G67" s="67">
        <v>72</v>
      </c>
      <c r="H67" s="67"/>
      <c r="I67" s="67">
        <v>0</v>
      </c>
      <c r="J67" s="67">
        <v>0</v>
      </c>
      <c r="K67" s="67">
        <v>0</v>
      </c>
      <c r="L67" s="70">
        <v>0</v>
      </c>
      <c r="M67" s="110">
        <v>72</v>
      </c>
      <c r="N67" s="78">
        <v>0</v>
      </c>
      <c r="O67" s="78">
        <v>0</v>
      </c>
    </row>
    <row r="68" spans="1:19" ht="30" customHeight="1" thickBot="1" x14ac:dyDescent="0.25">
      <c r="A68" s="92" t="s">
        <v>24</v>
      </c>
      <c r="B68" s="66" t="s">
        <v>286</v>
      </c>
      <c r="C68" s="107" t="s">
        <v>184</v>
      </c>
      <c r="D68" s="68">
        <f>F68</f>
        <v>36</v>
      </c>
      <c r="E68" s="68">
        <f>D68-F68</f>
        <v>0</v>
      </c>
      <c r="F68" s="68">
        <f>J68+K68+L68+M68+N68+O68</f>
        <v>36</v>
      </c>
      <c r="G68" s="67">
        <v>36</v>
      </c>
      <c r="H68" s="67"/>
      <c r="I68" s="67">
        <v>0</v>
      </c>
      <c r="J68" s="67">
        <v>0</v>
      </c>
      <c r="K68" s="67">
        <v>0</v>
      </c>
      <c r="L68" s="70">
        <v>0</v>
      </c>
      <c r="M68" s="110">
        <v>36</v>
      </c>
      <c r="N68" s="78">
        <v>0</v>
      </c>
      <c r="O68" s="78">
        <v>0</v>
      </c>
    </row>
    <row r="69" spans="1:19" ht="34.5" customHeight="1" thickBot="1" x14ac:dyDescent="0.25">
      <c r="A69" s="171" t="s">
        <v>160</v>
      </c>
      <c r="B69" s="176" t="s">
        <v>283</v>
      </c>
      <c r="C69" s="177" t="s">
        <v>265</v>
      </c>
      <c r="D69" s="123">
        <f>D70+D71+D72+D73</f>
        <v>219</v>
      </c>
      <c r="E69" s="123">
        <f>E70+E71+E72+E73</f>
        <v>49</v>
      </c>
      <c r="F69" s="123">
        <f>F70+F71+F72+F73</f>
        <v>170</v>
      </c>
      <c r="G69" s="124">
        <f>G70+G71+G72+G73</f>
        <v>138</v>
      </c>
      <c r="H69" s="124"/>
      <c r="I69" s="125">
        <v>0</v>
      </c>
      <c r="J69" s="125">
        <f t="shared" ref="J69:O69" si="18">J70+J71+J72+J73</f>
        <v>0</v>
      </c>
      <c r="K69" s="125">
        <f t="shared" si="18"/>
        <v>0</v>
      </c>
      <c r="L69" s="174">
        <f t="shared" si="18"/>
        <v>170</v>
      </c>
      <c r="M69" s="173">
        <f t="shared" si="18"/>
        <v>0</v>
      </c>
      <c r="N69" s="175">
        <f t="shared" si="18"/>
        <v>0</v>
      </c>
      <c r="O69" s="175">
        <f t="shared" si="18"/>
        <v>0</v>
      </c>
    </row>
    <row r="70" spans="1:19" ht="30.75" customHeight="1" thickBot="1" x14ac:dyDescent="0.25">
      <c r="A70" s="92" t="s">
        <v>161</v>
      </c>
      <c r="B70" s="66" t="s">
        <v>162</v>
      </c>
      <c r="C70" s="112" t="s">
        <v>185</v>
      </c>
      <c r="D70" s="68">
        <f>F70*1.5</f>
        <v>63</v>
      </c>
      <c r="E70" s="68">
        <f>D70-F70</f>
        <v>21</v>
      </c>
      <c r="F70" s="68">
        <f>J70+K70+L70+M70+N70+O70</f>
        <v>42</v>
      </c>
      <c r="G70" s="67">
        <v>30</v>
      </c>
      <c r="H70" s="67"/>
      <c r="I70" s="67">
        <v>0</v>
      </c>
      <c r="J70" s="67">
        <v>0</v>
      </c>
      <c r="K70" s="67">
        <v>0</v>
      </c>
      <c r="L70" s="113">
        <v>42</v>
      </c>
      <c r="M70" s="114">
        <v>0</v>
      </c>
      <c r="N70" s="78">
        <v>0</v>
      </c>
      <c r="O70" s="78">
        <v>0</v>
      </c>
    </row>
    <row r="71" spans="1:19" ht="36.75" customHeight="1" thickBot="1" x14ac:dyDescent="0.25">
      <c r="A71" s="92" t="s">
        <v>163</v>
      </c>
      <c r="B71" s="66" t="s">
        <v>164</v>
      </c>
      <c r="C71" s="112" t="s">
        <v>185</v>
      </c>
      <c r="D71" s="68">
        <f>F71*1.5</f>
        <v>84</v>
      </c>
      <c r="E71" s="68">
        <f>D71-F71</f>
        <v>28</v>
      </c>
      <c r="F71" s="68">
        <f>J71+K71+L71+M71+N71+O71</f>
        <v>56</v>
      </c>
      <c r="G71" s="67">
        <v>36</v>
      </c>
      <c r="H71" s="67"/>
      <c r="I71" s="67">
        <v>0</v>
      </c>
      <c r="J71" s="67">
        <v>0</v>
      </c>
      <c r="K71" s="67">
        <v>0</v>
      </c>
      <c r="L71" s="113">
        <v>56</v>
      </c>
      <c r="M71" s="70">
        <v>0</v>
      </c>
      <c r="N71" s="78">
        <v>0</v>
      </c>
      <c r="O71" s="78">
        <v>0</v>
      </c>
    </row>
    <row r="72" spans="1:19" ht="16.5" customHeight="1" thickBot="1" x14ac:dyDescent="0.25">
      <c r="A72" s="92" t="s">
        <v>165</v>
      </c>
      <c r="B72" s="66" t="s">
        <v>35</v>
      </c>
      <c r="C72" s="107" t="s">
        <v>184</v>
      </c>
      <c r="D72" s="68">
        <f>F72</f>
        <v>36</v>
      </c>
      <c r="E72" s="68">
        <f>D72-F72</f>
        <v>0</v>
      </c>
      <c r="F72" s="68">
        <f>J72+K72+L72+M72+N72+O72</f>
        <v>36</v>
      </c>
      <c r="G72" s="67">
        <v>36</v>
      </c>
      <c r="H72" s="67"/>
      <c r="I72" s="67">
        <v>0</v>
      </c>
      <c r="J72" s="67">
        <v>0</v>
      </c>
      <c r="K72" s="67">
        <v>0</v>
      </c>
      <c r="L72" s="110">
        <v>36</v>
      </c>
      <c r="M72" s="70">
        <v>0</v>
      </c>
      <c r="N72" s="78">
        <v>0</v>
      </c>
      <c r="O72" s="78">
        <v>0</v>
      </c>
    </row>
    <row r="73" spans="1:19" ht="32.25" customHeight="1" thickBot="1" x14ac:dyDescent="0.25">
      <c r="A73" s="92" t="s">
        <v>166</v>
      </c>
      <c r="B73" s="66" t="s">
        <v>286</v>
      </c>
      <c r="C73" s="107" t="s">
        <v>184</v>
      </c>
      <c r="D73" s="68">
        <f>F73</f>
        <v>36</v>
      </c>
      <c r="E73" s="68">
        <f>D73-F73</f>
        <v>0</v>
      </c>
      <c r="F73" s="68">
        <f>J73+K73+L73+M73+N73+O73</f>
        <v>36</v>
      </c>
      <c r="G73" s="67">
        <v>36</v>
      </c>
      <c r="H73" s="67"/>
      <c r="I73" s="67">
        <v>0</v>
      </c>
      <c r="J73" s="67">
        <v>0</v>
      </c>
      <c r="K73" s="67">
        <v>0</v>
      </c>
      <c r="L73" s="110">
        <v>36</v>
      </c>
      <c r="M73" s="70">
        <v>0</v>
      </c>
      <c r="N73" s="78">
        <v>0</v>
      </c>
      <c r="O73" s="78">
        <v>0</v>
      </c>
    </row>
    <row r="74" spans="1:19" ht="20.25" customHeight="1" x14ac:dyDescent="0.2">
      <c r="A74" s="418"/>
      <c r="B74" s="433" t="s">
        <v>167</v>
      </c>
      <c r="C74" s="420" t="s">
        <v>264</v>
      </c>
      <c r="D74" s="422">
        <f>D8+D26+D34+D38</f>
        <v>5651.5</v>
      </c>
      <c r="E74" s="423">
        <v>1764</v>
      </c>
      <c r="F74" s="331">
        <f>F38+F34+F26+F8</f>
        <v>3888</v>
      </c>
      <c r="G74" s="351">
        <f>G38+G34+G26+G8</f>
        <v>1516</v>
      </c>
      <c r="H74" s="165"/>
      <c r="I74" s="327">
        <f>I49</f>
        <v>60</v>
      </c>
      <c r="J74" s="327">
        <f>J38+J34+J26+J8</f>
        <v>562</v>
      </c>
      <c r="K74" s="327">
        <f>K38+K34+K26+K8</f>
        <v>764</v>
      </c>
      <c r="L74" s="435">
        <f>L8+L26+L34+L38</f>
        <v>576</v>
      </c>
      <c r="M74" s="437">
        <f>M38+M34+M26+M8</f>
        <v>828</v>
      </c>
      <c r="N74" s="439">
        <f>N38+N34+N26+N8</f>
        <v>612</v>
      </c>
      <c r="O74" s="441">
        <f>O38+O34+O26+O8</f>
        <v>468</v>
      </c>
      <c r="S74" s="8">
        <f>F74-F73-F72-F68-F67-F63-F56</f>
        <v>3636</v>
      </c>
    </row>
    <row r="75" spans="1:19" ht="0.75" customHeight="1" thickBot="1" x14ac:dyDescent="0.25">
      <c r="A75" s="419"/>
      <c r="B75" s="434"/>
      <c r="C75" s="421"/>
      <c r="D75" s="330"/>
      <c r="E75" s="332"/>
      <c r="F75" s="332"/>
      <c r="G75" s="352"/>
      <c r="H75" s="166"/>
      <c r="I75" s="328"/>
      <c r="J75" s="328"/>
      <c r="K75" s="328"/>
      <c r="L75" s="436"/>
      <c r="M75" s="438"/>
      <c r="N75" s="440"/>
      <c r="O75" s="442"/>
    </row>
    <row r="76" spans="1:19" ht="12" customHeight="1" x14ac:dyDescent="0.2">
      <c r="A76" s="333" t="s">
        <v>98</v>
      </c>
      <c r="B76" s="333" t="s">
        <v>277</v>
      </c>
      <c r="C76" s="327" t="s">
        <v>184</v>
      </c>
      <c r="D76" s="329"/>
      <c r="E76" s="331"/>
      <c r="F76" s="331"/>
      <c r="G76" s="351"/>
      <c r="H76" s="165"/>
      <c r="I76" s="327"/>
      <c r="J76" s="327"/>
      <c r="K76" s="327"/>
      <c r="L76" s="329"/>
      <c r="M76" s="331"/>
      <c r="N76" s="331"/>
      <c r="O76" s="331" t="s">
        <v>168</v>
      </c>
    </row>
    <row r="77" spans="1:19" ht="16.5" customHeight="1" thickBot="1" x14ac:dyDescent="0.25">
      <c r="A77" s="334"/>
      <c r="B77" s="334"/>
      <c r="C77" s="328"/>
      <c r="D77" s="330"/>
      <c r="E77" s="332"/>
      <c r="F77" s="332"/>
      <c r="G77" s="352"/>
      <c r="H77" s="166"/>
      <c r="I77" s="328"/>
      <c r="J77" s="328"/>
      <c r="K77" s="328"/>
      <c r="L77" s="330"/>
      <c r="M77" s="332"/>
      <c r="N77" s="332"/>
      <c r="O77" s="332"/>
      <c r="S77" s="8">
        <f>S74/2</f>
        <v>1818</v>
      </c>
    </row>
    <row r="78" spans="1:19" ht="26.25" customHeight="1" x14ac:dyDescent="0.2">
      <c r="A78" s="333" t="s">
        <v>97</v>
      </c>
      <c r="B78" s="333" t="s">
        <v>28</v>
      </c>
      <c r="C78" s="335"/>
      <c r="D78" s="337"/>
      <c r="E78" s="339"/>
      <c r="F78" s="339"/>
      <c r="G78" s="342"/>
      <c r="H78" s="167"/>
      <c r="I78" s="344"/>
      <c r="J78" s="344"/>
      <c r="K78" s="344"/>
      <c r="L78" s="346"/>
      <c r="M78" s="348"/>
      <c r="N78" s="348"/>
      <c r="O78" s="331" t="s">
        <v>169</v>
      </c>
    </row>
    <row r="79" spans="1:19" ht="3.75" customHeight="1" thickBot="1" x14ac:dyDescent="0.25">
      <c r="A79" s="334"/>
      <c r="B79" s="334"/>
      <c r="C79" s="336"/>
      <c r="D79" s="338"/>
      <c r="E79" s="340"/>
      <c r="F79" s="341"/>
      <c r="G79" s="343"/>
      <c r="H79" s="168"/>
      <c r="I79" s="345"/>
      <c r="J79" s="345"/>
      <c r="K79" s="345"/>
      <c r="L79" s="347"/>
      <c r="M79" s="349"/>
      <c r="N79" s="349"/>
      <c r="O79" s="350"/>
    </row>
    <row r="80" spans="1:19" ht="13.2" x14ac:dyDescent="0.2">
      <c r="A80" s="315"/>
      <c r="B80" s="316"/>
      <c r="C80" s="316"/>
      <c r="D80" s="316"/>
      <c r="E80" s="317"/>
      <c r="F80" s="294" t="s">
        <v>173</v>
      </c>
      <c r="G80" s="297" t="s">
        <v>174</v>
      </c>
      <c r="H80" s="298"/>
      <c r="I80" s="299"/>
      <c r="J80" s="303">
        <v>576</v>
      </c>
      <c r="K80" s="303">
        <v>828</v>
      </c>
      <c r="L80" s="303">
        <v>504</v>
      </c>
      <c r="M80" s="303">
        <v>720</v>
      </c>
      <c r="N80" s="303">
        <v>540</v>
      </c>
      <c r="O80" s="305">
        <v>360</v>
      </c>
    </row>
    <row r="81" spans="1:22" ht="14.25" customHeight="1" x14ac:dyDescent="0.2">
      <c r="A81" s="324" t="s">
        <v>241</v>
      </c>
      <c r="B81" s="325"/>
      <c r="C81" s="325"/>
      <c r="D81" s="325"/>
      <c r="E81" s="326"/>
      <c r="F81" s="295"/>
      <c r="G81" s="300"/>
      <c r="H81" s="301"/>
      <c r="I81" s="302"/>
      <c r="J81" s="304"/>
      <c r="K81" s="304"/>
      <c r="L81" s="304"/>
      <c r="M81" s="304"/>
      <c r="N81" s="304"/>
      <c r="O81" s="306"/>
    </row>
    <row r="82" spans="1:22" ht="13.2" hidden="1" x14ac:dyDescent="0.2">
      <c r="A82" s="318" t="s">
        <v>170</v>
      </c>
      <c r="B82" s="319"/>
      <c r="C82" s="319"/>
      <c r="D82" s="319"/>
      <c r="E82" s="320"/>
      <c r="F82" s="295"/>
      <c r="G82" s="300"/>
      <c r="H82" s="301"/>
      <c r="I82" s="302"/>
      <c r="J82" s="304"/>
      <c r="K82" s="304"/>
      <c r="L82" s="304"/>
      <c r="M82" s="304"/>
      <c r="N82" s="304"/>
      <c r="O82" s="306"/>
    </row>
    <row r="83" spans="1:22" ht="22.5" customHeight="1" x14ac:dyDescent="0.2">
      <c r="A83" s="318" t="s">
        <v>171</v>
      </c>
      <c r="B83" s="319"/>
      <c r="C83" s="319"/>
      <c r="D83" s="319"/>
      <c r="E83" s="320"/>
      <c r="F83" s="295"/>
      <c r="G83" s="300" t="s">
        <v>175</v>
      </c>
      <c r="H83" s="301"/>
      <c r="I83" s="302"/>
      <c r="J83" s="86">
        <v>0</v>
      </c>
      <c r="K83" s="86">
        <v>0</v>
      </c>
      <c r="L83" s="86">
        <v>36</v>
      </c>
      <c r="M83" s="86">
        <v>72</v>
      </c>
      <c r="N83" s="86">
        <v>36</v>
      </c>
      <c r="O83" s="115">
        <v>72</v>
      </c>
    </row>
    <row r="84" spans="1:22" ht="16.5" customHeight="1" x14ac:dyDescent="0.2">
      <c r="A84" s="321" t="s">
        <v>172</v>
      </c>
      <c r="B84" s="322"/>
      <c r="C84" s="322"/>
      <c r="D84" s="322"/>
      <c r="E84" s="323"/>
      <c r="F84" s="295"/>
      <c r="G84" s="307" t="s">
        <v>176</v>
      </c>
      <c r="H84" s="308"/>
      <c r="I84" s="309"/>
      <c r="J84" s="86">
        <v>0</v>
      </c>
      <c r="K84" s="86">
        <v>0</v>
      </c>
      <c r="L84" s="86">
        <v>36</v>
      </c>
      <c r="M84" s="86">
        <v>36</v>
      </c>
      <c r="N84" s="86">
        <v>36</v>
      </c>
      <c r="O84" s="115">
        <v>36</v>
      </c>
    </row>
    <row r="85" spans="1:22" ht="27.75" customHeight="1" x14ac:dyDescent="0.2">
      <c r="A85" s="324" t="s">
        <v>433</v>
      </c>
      <c r="B85" s="325"/>
      <c r="C85" s="325"/>
      <c r="D85" s="325"/>
      <c r="E85" s="326"/>
      <c r="F85" s="295"/>
      <c r="G85" s="307" t="s">
        <v>177</v>
      </c>
      <c r="H85" s="308"/>
      <c r="I85" s="309"/>
      <c r="J85" s="86">
        <v>0</v>
      </c>
      <c r="K85" s="86">
        <v>0</v>
      </c>
      <c r="L85" s="86">
        <v>0</v>
      </c>
      <c r="M85" s="86">
        <v>0</v>
      </c>
      <c r="N85" s="86">
        <v>0</v>
      </c>
      <c r="O85" s="115">
        <v>144</v>
      </c>
    </row>
    <row r="86" spans="1:22" ht="21.75" customHeight="1" x14ac:dyDescent="0.2">
      <c r="A86" s="321" t="s">
        <v>434</v>
      </c>
      <c r="B86" s="322"/>
      <c r="C86" s="322"/>
      <c r="D86" s="322"/>
      <c r="E86" s="323"/>
      <c r="F86" s="295"/>
      <c r="G86" s="300" t="s">
        <v>243</v>
      </c>
      <c r="H86" s="301"/>
      <c r="I86" s="302"/>
      <c r="J86" s="184">
        <v>1</v>
      </c>
      <c r="K86" s="184">
        <v>3</v>
      </c>
      <c r="L86" s="184">
        <v>3</v>
      </c>
      <c r="M86" s="184">
        <v>3</v>
      </c>
      <c r="N86" s="86">
        <v>1</v>
      </c>
      <c r="O86" s="115">
        <v>2</v>
      </c>
    </row>
    <row r="87" spans="1:22" ht="33" customHeight="1" x14ac:dyDescent="0.2">
      <c r="A87" s="324"/>
      <c r="B87" s="325"/>
      <c r="C87" s="325"/>
      <c r="D87" s="325"/>
      <c r="E87" s="326"/>
      <c r="F87" s="295"/>
      <c r="G87" s="307" t="s">
        <v>178</v>
      </c>
      <c r="H87" s="308"/>
      <c r="I87" s="309"/>
      <c r="J87" s="184">
        <v>2</v>
      </c>
      <c r="K87" s="184">
        <v>8</v>
      </c>
      <c r="L87" s="184">
        <v>3</v>
      </c>
      <c r="M87" s="184">
        <v>7</v>
      </c>
      <c r="N87" s="184">
        <v>4</v>
      </c>
      <c r="O87" s="185">
        <v>6</v>
      </c>
      <c r="V87" s="118"/>
    </row>
    <row r="88" spans="1:22" ht="13.2" x14ac:dyDescent="0.2">
      <c r="A88" s="324"/>
      <c r="B88" s="325"/>
      <c r="C88" s="325"/>
      <c r="D88" s="325"/>
      <c r="E88" s="326"/>
      <c r="F88" s="295"/>
      <c r="G88" s="307" t="s">
        <v>179</v>
      </c>
      <c r="H88" s="308"/>
      <c r="I88" s="309"/>
      <c r="J88" s="304">
        <v>1</v>
      </c>
      <c r="K88" s="304">
        <v>0</v>
      </c>
      <c r="L88" s="304">
        <v>1</v>
      </c>
      <c r="M88" s="304">
        <v>1</v>
      </c>
      <c r="N88" s="304">
        <v>1</v>
      </c>
      <c r="O88" s="306">
        <v>0</v>
      </c>
    </row>
    <row r="89" spans="1:22" ht="13.8" thickBot="1" x14ac:dyDescent="0.25">
      <c r="A89" s="291"/>
      <c r="B89" s="292"/>
      <c r="C89" s="292"/>
      <c r="D89" s="292"/>
      <c r="E89" s="293"/>
      <c r="F89" s="296"/>
      <c r="G89" s="310"/>
      <c r="H89" s="311"/>
      <c r="I89" s="312"/>
      <c r="J89" s="313"/>
      <c r="K89" s="313"/>
      <c r="L89" s="313"/>
      <c r="M89" s="313"/>
      <c r="N89" s="313"/>
      <c r="O89" s="314"/>
    </row>
  </sheetData>
  <mergeCells count="171">
    <mergeCell ref="H56:H57"/>
    <mergeCell ref="B1:O1"/>
    <mergeCell ref="K30:K31"/>
    <mergeCell ref="L30:L31"/>
    <mergeCell ref="M30:M31"/>
    <mergeCell ref="B74:B75"/>
    <mergeCell ref="G28:G29"/>
    <mergeCell ref="F74:F75"/>
    <mergeCell ref="G74:G75"/>
    <mergeCell ref="I74:I75"/>
    <mergeCell ref="J74:J75"/>
    <mergeCell ref="K74:K75"/>
    <mergeCell ref="L74:L75"/>
    <mergeCell ref="M74:M75"/>
    <mergeCell ref="K54:K55"/>
    <mergeCell ref="L54:L55"/>
    <mergeCell ref="M54:M55"/>
    <mergeCell ref="N74:N75"/>
    <mergeCell ref="O74:O75"/>
    <mergeCell ref="F56:F57"/>
    <mergeCell ref="G56:G57"/>
    <mergeCell ref="I56:I57"/>
    <mergeCell ref="J56:J57"/>
    <mergeCell ref="K56:K57"/>
    <mergeCell ref="L56:L57"/>
    <mergeCell ref="D28:D29"/>
    <mergeCell ref="E28:E29"/>
    <mergeCell ref="A56:A57"/>
    <mergeCell ref="B56:B57"/>
    <mergeCell ref="C56:C57"/>
    <mergeCell ref="D56:D57"/>
    <mergeCell ref="E56:E57"/>
    <mergeCell ref="A74:A75"/>
    <mergeCell ref="C74:C75"/>
    <mergeCell ref="D74:D75"/>
    <mergeCell ref="E74:E75"/>
    <mergeCell ref="A34:A35"/>
    <mergeCell ref="B34:B35"/>
    <mergeCell ref="C34:C35"/>
    <mergeCell ref="D34:D35"/>
    <mergeCell ref="E34:E35"/>
    <mergeCell ref="A54:A55"/>
    <mergeCell ref="B54:B55"/>
    <mergeCell ref="C54:C55"/>
    <mergeCell ref="D54:D55"/>
    <mergeCell ref="E54:E55"/>
    <mergeCell ref="G30:G31"/>
    <mergeCell ref="I30:I31"/>
    <mergeCell ref="M56:M57"/>
    <mergeCell ref="N56:N57"/>
    <mergeCell ref="O56:O57"/>
    <mergeCell ref="A2:A6"/>
    <mergeCell ref="B2:B6"/>
    <mergeCell ref="C2:C6"/>
    <mergeCell ref="D2:I3"/>
    <mergeCell ref="J2:O2"/>
    <mergeCell ref="J3:O3"/>
    <mergeCell ref="D4:D6"/>
    <mergeCell ref="E4:E6"/>
    <mergeCell ref="F4:I4"/>
    <mergeCell ref="J4:K4"/>
    <mergeCell ref="L4:M4"/>
    <mergeCell ref="N4:O4"/>
    <mergeCell ref="F5:F6"/>
    <mergeCell ref="G5:I5"/>
    <mergeCell ref="N30:N31"/>
    <mergeCell ref="O30:O31"/>
    <mergeCell ref="A28:A29"/>
    <mergeCell ref="B28:B29"/>
    <mergeCell ref="C28:C29"/>
    <mergeCell ref="J30:J31"/>
    <mergeCell ref="I28:I29"/>
    <mergeCell ref="J28:J29"/>
    <mergeCell ref="K28:K29"/>
    <mergeCell ref="L28:L29"/>
    <mergeCell ref="M28:M29"/>
    <mergeCell ref="N28:N29"/>
    <mergeCell ref="O28:O29"/>
    <mergeCell ref="A32:A33"/>
    <mergeCell ref="B32:B33"/>
    <mergeCell ref="D32:D33"/>
    <mergeCell ref="E32:E33"/>
    <mergeCell ref="F32:F33"/>
    <mergeCell ref="G32:G33"/>
    <mergeCell ref="I32:I33"/>
    <mergeCell ref="J32:J33"/>
    <mergeCell ref="K32:K33"/>
    <mergeCell ref="F28:F29"/>
    <mergeCell ref="A30:A31"/>
    <mergeCell ref="B30:B31"/>
    <mergeCell ref="C30:C31"/>
    <mergeCell ref="D30:D31"/>
    <mergeCell ref="E30:E31"/>
    <mergeCell ref="F30:F31"/>
    <mergeCell ref="F34:F35"/>
    <mergeCell ref="G34:G35"/>
    <mergeCell ref="I34:I35"/>
    <mergeCell ref="J34:J35"/>
    <mergeCell ref="N54:N55"/>
    <mergeCell ref="O54:O55"/>
    <mergeCell ref="L32:L33"/>
    <mergeCell ref="M32:M33"/>
    <mergeCell ref="N32:N33"/>
    <mergeCell ref="O32:O33"/>
    <mergeCell ref="K34:K35"/>
    <mergeCell ref="L34:L35"/>
    <mergeCell ref="M34:M35"/>
    <mergeCell ref="N34:N35"/>
    <mergeCell ref="O34:O35"/>
    <mergeCell ref="F54:F55"/>
    <mergeCell ref="G54:G55"/>
    <mergeCell ref="I54:I55"/>
    <mergeCell ref="J54:J55"/>
    <mergeCell ref="N76:N77"/>
    <mergeCell ref="O76:O77"/>
    <mergeCell ref="A78:A79"/>
    <mergeCell ref="B78:B79"/>
    <mergeCell ref="C78:C79"/>
    <mergeCell ref="D78:D79"/>
    <mergeCell ref="E78:E79"/>
    <mergeCell ref="F78:F79"/>
    <mergeCell ref="G78:G79"/>
    <mergeCell ref="I78:I79"/>
    <mergeCell ref="J78:J79"/>
    <mergeCell ref="K78:K79"/>
    <mergeCell ref="L78:L79"/>
    <mergeCell ref="M78:M79"/>
    <mergeCell ref="N78:N79"/>
    <mergeCell ref="O78:O79"/>
    <mergeCell ref="A76:A77"/>
    <mergeCell ref="B76:B77"/>
    <mergeCell ref="C76:C77"/>
    <mergeCell ref="D76:D77"/>
    <mergeCell ref="E76:E77"/>
    <mergeCell ref="F76:F77"/>
    <mergeCell ref="G76:G77"/>
    <mergeCell ref="I76:I77"/>
    <mergeCell ref="A85:E85"/>
    <mergeCell ref="A86:E86"/>
    <mergeCell ref="A87:E87"/>
    <mergeCell ref="A88:E88"/>
    <mergeCell ref="K76:K77"/>
    <mergeCell ref="L76:L77"/>
    <mergeCell ref="M76:M77"/>
    <mergeCell ref="J76:J77"/>
    <mergeCell ref="A81:E81"/>
    <mergeCell ref="A82:E82"/>
    <mergeCell ref="A89:E89"/>
    <mergeCell ref="F80:F89"/>
    <mergeCell ref="G80:I82"/>
    <mergeCell ref="J80:J82"/>
    <mergeCell ref="K80:K82"/>
    <mergeCell ref="L80:L82"/>
    <mergeCell ref="M80:M82"/>
    <mergeCell ref="N80:N82"/>
    <mergeCell ref="O80:O82"/>
    <mergeCell ref="G83:I83"/>
    <mergeCell ref="G84:I84"/>
    <mergeCell ref="G85:I85"/>
    <mergeCell ref="G86:I86"/>
    <mergeCell ref="G87:I87"/>
    <mergeCell ref="G88:I89"/>
    <mergeCell ref="J88:J89"/>
    <mergeCell ref="K88:K89"/>
    <mergeCell ref="L88:L89"/>
    <mergeCell ref="M88:M89"/>
    <mergeCell ref="N88:N89"/>
    <mergeCell ref="O88:O89"/>
    <mergeCell ref="A80:E80"/>
    <mergeCell ref="A83:E83"/>
    <mergeCell ref="A84:E84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sqref="A1:E29"/>
    </sheetView>
  </sheetViews>
  <sheetFormatPr defaultRowHeight="13.2" x14ac:dyDescent="0.25"/>
  <cols>
    <col min="1" max="1" width="25.109375" customWidth="1"/>
    <col min="2" max="2" width="18.88671875" customWidth="1"/>
    <col min="3" max="3" width="11.6640625" customWidth="1"/>
    <col min="4" max="5" width="35.6640625" customWidth="1"/>
  </cols>
  <sheetData>
    <row r="1" spans="1:5" ht="26.25" customHeight="1" x14ac:dyDescent="0.25">
      <c r="A1" s="446" t="s">
        <v>212</v>
      </c>
      <c r="B1" s="446"/>
      <c r="C1" s="446"/>
      <c r="D1" s="446"/>
      <c r="E1" s="446"/>
    </row>
    <row r="2" spans="1:5" x14ac:dyDescent="0.25">
      <c r="A2" s="447" t="s">
        <v>72</v>
      </c>
      <c r="B2" s="447"/>
      <c r="C2" s="447" t="s">
        <v>73</v>
      </c>
      <c r="D2" s="447"/>
      <c r="E2" s="447"/>
    </row>
    <row r="3" spans="1:5" x14ac:dyDescent="0.25">
      <c r="A3" s="447"/>
      <c r="B3" s="447"/>
      <c r="C3" s="447" t="s">
        <v>0</v>
      </c>
      <c r="D3" s="447" t="s">
        <v>74</v>
      </c>
      <c r="E3" s="447"/>
    </row>
    <row r="4" spans="1:5" ht="26.4" x14ac:dyDescent="0.25">
      <c r="A4" s="447"/>
      <c r="B4" s="447"/>
      <c r="C4" s="447"/>
      <c r="D4" s="6" t="s">
        <v>75</v>
      </c>
      <c r="E4" s="6" t="s">
        <v>76</v>
      </c>
    </row>
    <row r="5" spans="1:5" x14ac:dyDescent="0.25">
      <c r="A5" s="1" t="s">
        <v>1</v>
      </c>
      <c r="B5" s="191">
        <v>332</v>
      </c>
      <c r="C5" s="191">
        <v>0</v>
      </c>
      <c r="D5" s="191">
        <v>0</v>
      </c>
      <c r="E5" s="191">
        <v>0</v>
      </c>
    </row>
    <row r="6" spans="1:5" x14ac:dyDescent="0.25">
      <c r="A6" s="1" t="s">
        <v>4</v>
      </c>
      <c r="B6" s="191">
        <v>116</v>
      </c>
      <c r="C6" s="191">
        <v>111</v>
      </c>
      <c r="D6" s="191">
        <v>111</v>
      </c>
      <c r="E6" s="191">
        <v>0</v>
      </c>
    </row>
    <row r="7" spans="1:5" x14ac:dyDescent="0.25">
      <c r="A7" s="1" t="s">
        <v>77</v>
      </c>
      <c r="B7" s="191">
        <v>444</v>
      </c>
      <c r="C7" s="191">
        <v>189</v>
      </c>
      <c r="D7" s="191">
        <v>189</v>
      </c>
      <c r="E7" s="191">
        <v>0</v>
      </c>
    </row>
    <row r="8" spans="1:5" x14ac:dyDescent="0.25">
      <c r="A8" s="1" t="s">
        <v>27</v>
      </c>
      <c r="B8" s="191">
        <v>584</v>
      </c>
      <c r="C8" s="191">
        <v>348</v>
      </c>
      <c r="D8" s="191">
        <v>348</v>
      </c>
      <c r="E8" s="191">
        <v>0</v>
      </c>
    </row>
    <row r="9" spans="1:5" ht="21" customHeight="1" x14ac:dyDescent="0.25">
      <c r="A9" s="7" t="s">
        <v>78</v>
      </c>
      <c r="B9" s="191">
        <v>648</v>
      </c>
      <c r="C9" s="191">
        <f>SUM(C5:C8)</f>
        <v>648</v>
      </c>
      <c r="D9" s="191">
        <f>SUM(D5:D8)</f>
        <v>648</v>
      </c>
      <c r="E9" s="191">
        <v>0</v>
      </c>
    </row>
    <row r="11" spans="1:5" x14ac:dyDescent="0.25">
      <c r="A11" s="443" t="s">
        <v>58</v>
      </c>
      <c r="B11" s="443"/>
      <c r="C11" s="443"/>
      <c r="D11" s="443"/>
      <c r="E11" s="443"/>
    </row>
    <row r="12" spans="1:5" x14ac:dyDescent="0.25">
      <c r="A12" s="448" t="s">
        <v>213</v>
      </c>
      <c r="B12" s="448"/>
      <c r="C12" s="448"/>
      <c r="D12" s="448"/>
      <c r="E12" s="448"/>
    </row>
    <row r="13" spans="1:5" x14ac:dyDescent="0.25">
      <c r="A13" s="445" t="s">
        <v>276</v>
      </c>
      <c r="B13" s="445"/>
      <c r="C13" s="445"/>
      <c r="D13" s="445"/>
      <c r="E13" s="445"/>
    </row>
    <row r="14" spans="1:5" x14ac:dyDescent="0.25">
      <c r="A14" s="445" t="s">
        <v>322</v>
      </c>
      <c r="B14" s="445"/>
      <c r="C14" s="445"/>
      <c r="D14" s="445"/>
      <c r="E14" s="445"/>
    </row>
    <row r="15" spans="1:5" ht="12.75" customHeight="1" x14ac:dyDescent="0.25">
      <c r="A15" s="444" t="s">
        <v>319</v>
      </c>
      <c r="B15" s="444"/>
      <c r="C15" s="444"/>
      <c r="D15" s="444"/>
      <c r="E15" s="444"/>
    </row>
    <row r="16" spans="1:5" ht="12.75" customHeight="1" x14ac:dyDescent="0.25">
      <c r="A16" s="445" t="s">
        <v>271</v>
      </c>
      <c r="B16" s="445"/>
      <c r="C16" s="445"/>
      <c r="D16" s="445"/>
      <c r="E16" s="445"/>
    </row>
    <row r="17" spans="1:5" ht="12.75" customHeight="1" x14ac:dyDescent="0.25">
      <c r="A17" s="445" t="s">
        <v>272</v>
      </c>
      <c r="B17" s="445"/>
      <c r="C17" s="445"/>
      <c r="D17" s="445"/>
      <c r="E17" s="445"/>
    </row>
    <row r="18" spans="1:5" ht="12.75" customHeight="1" x14ac:dyDescent="0.25">
      <c r="A18" s="445" t="s">
        <v>273</v>
      </c>
      <c r="B18" s="445"/>
      <c r="C18" s="445"/>
      <c r="D18" s="445"/>
      <c r="E18" s="445"/>
    </row>
    <row r="19" spans="1:5" ht="15" customHeight="1" x14ac:dyDescent="0.25">
      <c r="A19" s="445" t="s">
        <v>323</v>
      </c>
      <c r="B19" s="445"/>
      <c r="C19" s="445"/>
      <c r="D19" s="445"/>
      <c r="E19" s="445"/>
    </row>
    <row r="20" spans="1:5" ht="12.75" customHeight="1" x14ac:dyDescent="0.25">
      <c r="A20" s="454" t="s">
        <v>274</v>
      </c>
      <c r="B20" s="454"/>
      <c r="C20" s="454"/>
      <c r="D20" s="454"/>
      <c r="E20" s="454"/>
    </row>
    <row r="21" spans="1:5" x14ac:dyDescent="0.25">
      <c r="A21" s="453" t="s">
        <v>320</v>
      </c>
      <c r="B21" s="453"/>
      <c r="C21" s="453"/>
      <c r="D21" s="453"/>
      <c r="E21" s="453"/>
    </row>
    <row r="22" spans="1:5" x14ac:dyDescent="0.25">
      <c r="A22" s="451" t="s">
        <v>324</v>
      </c>
      <c r="B22" s="451"/>
      <c r="C22" s="451"/>
      <c r="D22" s="451"/>
      <c r="E22" s="451"/>
    </row>
    <row r="23" spans="1:5" x14ac:dyDescent="0.25">
      <c r="A23" s="451" t="s">
        <v>318</v>
      </c>
      <c r="B23" s="451"/>
      <c r="C23" s="451"/>
      <c r="D23" s="451"/>
      <c r="E23" s="451"/>
    </row>
    <row r="24" spans="1:5" x14ac:dyDescent="0.25">
      <c r="A24" s="451" t="s">
        <v>321</v>
      </c>
      <c r="B24" s="451"/>
      <c r="C24" s="451"/>
      <c r="D24" s="451"/>
      <c r="E24" s="451"/>
    </row>
    <row r="25" spans="1:5" x14ac:dyDescent="0.25">
      <c r="A25" s="451" t="s">
        <v>216</v>
      </c>
      <c r="B25" s="451"/>
      <c r="C25" s="451"/>
      <c r="D25" s="451"/>
      <c r="E25" s="451"/>
    </row>
    <row r="26" spans="1:5" ht="15" customHeight="1" x14ac:dyDescent="0.25">
      <c r="A26" s="452" t="s">
        <v>275</v>
      </c>
      <c r="B26" s="452"/>
      <c r="C26" s="452"/>
      <c r="D26" s="452"/>
      <c r="E26" s="452"/>
    </row>
    <row r="27" spans="1:5" x14ac:dyDescent="0.25">
      <c r="A27" s="450" t="s">
        <v>214</v>
      </c>
      <c r="B27" s="450"/>
      <c r="C27" s="450"/>
      <c r="D27" s="450"/>
      <c r="E27" s="450"/>
    </row>
    <row r="28" spans="1:5" x14ac:dyDescent="0.25">
      <c r="A28" s="449" t="s">
        <v>215</v>
      </c>
      <c r="B28" s="449"/>
      <c r="C28" s="449"/>
      <c r="D28" s="449"/>
      <c r="E28" s="449"/>
    </row>
    <row r="29" spans="1:5" x14ac:dyDescent="0.25">
      <c r="B29" t="s">
        <v>95</v>
      </c>
      <c r="D29" t="s">
        <v>96</v>
      </c>
    </row>
    <row r="30" spans="1:5" x14ac:dyDescent="0.25">
      <c r="B30" s="4"/>
      <c r="C30" s="4"/>
      <c r="D30" s="4"/>
    </row>
  </sheetData>
  <mergeCells count="23">
    <mergeCell ref="A28:E28"/>
    <mergeCell ref="A27:E27"/>
    <mergeCell ref="A23:E23"/>
    <mergeCell ref="A25:E25"/>
    <mergeCell ref="A19:E19"/>
    <mergeCell ref="A26:E26"/>
    <mergeCell ref="A21:E21"/>
    <mergeCell ref="A22:E22"/>
    <mergeCell ref="A20:E20"/>
    <mergeCell ref="A24:E24"/>
    <mergeCell ref="A11:E11"/>
    <mergeCell ref="A15:E15"/>
    <mergeCell ref="A16:E16"/>
    <mergeCell ref="A18:E18"/>
    <mergeCell ref="A1:E1"/>
    <mergeCell ref="A2:B4"/>
    <mergeCell ref="C2:E2"/>
    <mergeCell ref="C3:C4"/>
    <mergeCell ref="D3:E3"/>
    <mergeCell ref="A17:E17"/>
    <mergeCell ref="A12:E12"/>
    <mergeCell ref="A14:E14"/>
    <mergeCell ref="A13:E13"/>
  </mergeCells>
  <phoneticPr fontId="1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9"/>
  <sheetViews>
    <sheetView topLeftCell="A97" workbookViewId="0">
      <selection activeCell="B1" sqref="B1:B120"/>
    </sheetView>
  </sheetViews>
  <sheetFormatPr defaultRowHeight="13.2" x14ac:dyDescent="0.25"/>
  <cols>
    <col min="1" max="1" width="5" customWidth="1"/>
    <col min="2" max="2" width="118.33203125" customWidth="1"/>
  </cols>
  <sheetData>
    <row r="1" spans="2:2" ht="15.6" x14ac:dyDescent="0.25">
      <c r="B1" s="192" t="s">
        <v>43</v>
      </c>
    </row>
    <row r="2" spans="2:2" x14ac:dyDescent="0.25">
      <c r="B2" s="44" t="s">
        <v>217</v>
      </c>
    </row>
    <row r="3" spans="2:2" ht="73.5" customHeight="1" x14ac:dyDescent="0.25">
      <c r="B3" s="34" t="s">
        <v>419</v>
      </c>
    </row>
    <row r="4" spans="2:2" ht="23.25" customHeight="1" x14ac:dyDescent="0.25">
      <c r="B4" s="209" t="s">
        <v>420</v>
      </c>
    </row>
    <row r="5" spans="2:2" ht="45.75" customHeight="1" x14ac:dyDescent="0.25">
      <c r="B5" s="209" t="s">
        <v>411</v>
      </c>
    </row>
    <row r="6" spans="2:2" ht="48.75" customHeight="1" x14ac:dyDescent="0.25">
      <c r="B6" s="209" t="s">
        <v>412</v>
      </c>
    </row>
    <row r="7" spans="2:2" ht="36.75" customHeight="1" x14ac:dyDescent="0.25">
      <c r="B7" s="209" t="s">
        <v>413</v>
      </c>
    </row>
    <row r="8" spans="2:2" ht="31.5" customHeight="1" x14ac:dyDescent="0.25">
      <c r="B8" s="209" t="s">
        <v>438</v>
      </c>
    </row>
    <row r="9" spans="2:2" ht="63" customHeight="1" x14ac:dyDescent="0.25">
      <c r="B9" s="215" t="s">
        <v>444</v>
      </c>
    </row>
    <row r="10" spans="2:2" ht="42.75" customHeight="1" x14ac:dyDescent="0.25">
      <c r="B10" s="209" t="s">
        <v>414</v>
      </c>
    </row>
    <row r="11" spans="2:2" ht="38.25" customHeight="1" x14ac:dyDescent="0.25">
      <c r="B11" s="209" t="s">
        <v>415</v>
      </c>
    </row>
    <row r="12" spans="2:2" ht="60.75" customHeight="1" x14ac:dyDescent="0.25">
      <c r="B12" s="209" t="s">
        <v>416</v>
      </c>
    </row>
    <row r="13" spans="2:2" ht="18" customHeight="1" x14ac:dyDescent="0.25">
      <c r="B13" s="209" t="s">
        <v>417</v>
      </c>
    </row>
    <row r="14" spans="2:2" ht="57" customHeight="1" x14ac:dyDescent="0.25">
      <c r="B14" s="209" t="s">
        <v>418</v>
      </c>
    </row>
    <row r="15" spans="2:2" ht="43.5" customHeight="1" x14ac:dyDescent="0.25">
      <c r="B15" s="193" t="s">
        <v>423</v>
      </c>
    </row>
    <row r="16" spans="2:2" ht="30.75" customHeight="1" x14ac:dyDescent="0.25">
      <c r="B16" s="193" t="s">
        <v>422</v>
      </c>
    </row>
    <row r="17" spans="2:2" ht="18.75" customHeight="1" x14ac:dyDescent="0.25">
      <c r="B17" s="34" t="s">
        <v>421</v>
      </c>
    </row>
    <row r="18" spans="2:2" ht="20.25" customHeight="1" x14ac:dyDescent="0.25">
      <c r="B18" s="44" t="s">
        <v>44</v>
      </c>
    </row>
    <row r="19" spans="2:2" ht="20.25" customHeight="1" x14ac:dyDescent="0.25">
      <c r="B19" s="35" t="s">
        <v>45</v>
      </c>
    </row>
    <row r="20" spans="2:2" ht="39.75" customHeight="1" x14ac:dyDescent="0.25">
      <c r="B20" s="34" t="s">
        <v>46</v>
      </c>
    </row>
    <row r="21" spans="2:2" ht="35.25" customHeight="1" x14ac:dyDescent="0.25">
      <c r="B21" s="35" t="s">
        <v>248</v>
      </c>
    </row>
    <row r="22" spans="2:2" ht="21" customHeight="1" x14ac:dyDescent="0.25">
      <c r="B22" s="35" t="s">
        <v>47</v>
      </c>
    </row>
    <row r="23" spans="2:2" ht="33" customHeight="1" x14ac:dyDescent="0.25">
      <c r="B23" s="35" t="s">
        <v>48</v>
      </c>
    </row>
    <row r="24" spans="2:2" ht="37.5" customHeight="1" x14ac:dyDescent="0.25">
      <c r="B24" s="35" t="s">
        <v>345</v>
      </c>
    </row>
    <row r="25" spans="2:2" ht="29.25" customHeight="1" x14ac:dyDescent="0.25">
      <c r="B25" s="35" t="s">
        <v>344</v>
      </c>
    </row>
    <row r="26" spans="2:2" ht="19.5" customHeight="1" x14ac:dyDescent="0.25">
      <c r="B26" s="35" t="s">
        <v>325</v>
      </c>
    </row>
    <row r="27" spans="2:2" ht="32.25" customHeight="1" x14ac:dyDescent="0.25">
      <c r="B27" s="35" t="s">
        <v>49</v>
      </c>
    </row>
    <row r="28" spans="2:2" ht="68.25" customHeight="1" x14ac:dyDescent="0.25">
      <c r="B28" s="34" t="s">
        <v>326</v>
      </c>
    </row>
    <row r="29" spans="2:2" ht="31.5" customHeight="1" x14ac:dyDescent="0.25">
      <c r="B29" s="34" t="s">
        <v>50</v>
      </c>
    </row>
    <row r="30" spans="2:2" ht="44.25" customHeight="1" x14ac:dyDescent="0.25">
      <c r="B30" s="34" t="s">
        <v>346</v>
      </c>
    </row>
    <row r="31" spans="2:2" ht="32.25" customHeight="1" x14ac:dyDescent="0.25">
      <c r="B31" s="34" t="s">
        <v>51</v>
      </c>
    </row>
    <row r="32" spans="2:2" ht="32.25" customHeight="1" x14ac:dyDescent="0.25">
      <c r="B32" s="34" t="s">
        <v>52</v>
      </c>
    </row>
    <row r="33" spans="1:2" ht="41.25" customHeight="1" x14ac:dyDescent="0.25">
      <c r="B33" s="34" t="s">
        <v>262</v>
      </c>
    </row>
    <row r="34" spans="1:2" ht="22.5" customHeight="1" x14ac:dyDescent="0.25">
      <c r="B34" s="34" t="s">
        <v>347</v>
      </c>
    </row>
    <row r="35" spans="1:2" ht="32.25" customHeight="1" x14ac:dyDescent="0.25">
      <c r="B35" s="18" t="s">
        <v>280</v>
      </c>
    </row>
    <row r="36" spans="1:2" ht="32.25" customHeight="1" x14ac:dyDescent="0.25">
      <c r="B36" s="18" t="s">
        <v>281</v>
      </c>
    </row>
    <row r="37" spans="1:2" ht="30.75" customHeight="1" x14ac:dyDescent="0.25">
      <c r="B37" s="34" t="s">
        <v>282</v>
      </c>
    </row>
    <row r="38" spans="1:2" ht="34.5" customHeight="1" x14ac:dyDescent="0.25">
      <c r="B38" s="34" t="s">
        <v>348</v>
      </c>
    </row>
    <row r="39" spans="1:2" ht="29.25" customHeight="1" x14ac:dyDescent="0.25">
      <c r="B39" s="34" t="s">
        <v>249</v>
      </c>
    </row>
    <row r="40" spans="1:2" ht="56.25" customHeight="1" x14ac:dyDescent="0.25">
      <c r="B40" s="36" t="s">
        <v>218</v>
      </c>
    </row>
    <row r="41" spans="1:2" ht="45.75" customHeight="1" x14ac:dyDescent="0.25">
      <c r="B41" s="34" t="s">
        <v>219</v>
      </c>
    </row>
    <row r="42" spans="1:2" ht="57.75" customHeight="1" x14ac:dyDescent="0.25">
      <c r="B42" s="34" t="s">
        <v>250</v>
      </c>
    </row>
    <row r="43" spans="1:2" ht="29.25" customHeight="1" x14ac:dyDescent="0.25">
      <c r="B43" s="34" t="s">
        <v>349</v>
      </c>
    </row>
    <row r="44" spans="1:2" ht="42.75" customHeight="1" x14ac:dyDescent="0.25">
      <c r="B44" s="34" t="s">
        <v>222</v>
      </c>
    </row>
    <row r="45" spans="1:2" ht="31.5" customHeight="1" x14ac:dyDescent="0.25">
      <c r="B45" s="34" t="s">
        <v>53</v>
      </c>
    </row>
    <row r="46" spans="1:2" ht="23.25" customHeight="1" x14ac:dyDescent="0.25">
      <c r="B46" s="34" t="s">
        <v>54</v>
      </c>
    </row>
    <row r="47" spans="1:2" ht="18" customHeight="1" x14ac:dyDescent="0.25">
      <c r="B47" s="37" t="s">
        <v>55</v>
      </c>
    </row>
    <row r="48" spans="1:2" ht="12.75" customHeight="1" x14ac:dyDescent="0.25">
      <c r="A48" s="276"/>
      <c r="B48" s="455" t="s">
        <v>350</v>
      </c>
    </row>
    <row r="49" spans="1:2" ht="31.5" customHeight="1" x14ac:dyDescent="0.25">
      <c r="A49" s="276"/>
      <c r="B49" s="455"/>
    </row>
    <row r="50" spans="1:2" ht="60.75" customHeight="1" x14ac:dyDescent="0.25">
      <c r="B50" s="38" t="s">
        <v>424</v>
      </c>
    </row>
    <row r="51" spans="1:2" ht="60.75" customHeight="1" x14ac:dyDescent="0.25">
      <c r="B51" s="38" t="s">
        <v>452</v>
      </c>
    </row>
    <row r="52" spans="1:2" ht="30" customHeight="1" x14ac:dyDescent="0.25">
      <c r="B52" s="38" t="s">
        <v>449</v>
      </c>
    </row>
    <row r="53" spans="1:2" ht="44.25" customHeight="1" x14ac:dyDescent="0.25">
      <c r="B53" s="38" t="s">
        <v>425</v>
      </c>
    </row>
    <row r="54" spans="1:2" ht="15.75" customHeight="1" x14ac:dyDescent="0.25">
      <c r="B54" s="18" t="s">
        <v>56</v>
      </c>
    </row>
    <row r="55" spans="1:2" ht="18.75" customHeight="1" x14ac:dyDescent="0.25">
      <c r="B55" s="18" t="s">
        <v>57</v>
      </c>
    </row>
    <row r="56" spans="1:2" ht="43.5" customHeight="1" x14ac:dyDescent="0.25">
      <c r="B56" s="18" t="s">
        <v>426</v>
      </c>
    </row>
    <row r="57" spans="1:2" ht="35.25" customHeight="1" x14ac:dyDescent="0.25">
      <c r="B57" s="39" t="s">
        <v>279</v>
      </c>
    </row>
    <row r="58" spans="1:2" ht="27" customHeight="1" x14ac:dyDescent="0.25">
      <c r="B58" s="186" t="s">
        <v>453</v>
      </c>
    </row>
    <row r="59" spans="1:2" ht="44.25" customHeight="1" x14ac:dyDescent="0.25">
      <c r="B59" s="39" t="s">
        <v>427</v>
      </c>
    </row>
    <row r="60" spans="1:2" ht="54.75" customHeight="1" x14ac:dyDescent="0.25">
      <c r="B60" s="186" t="s">
        <v>450</v>
      </c>
    </row>
    <row r="61" spans="1:2" ht="28.5" customHeight="1" x14ac:dyDescent="0.25">
      <c r="B61" s="39" t="s">
        <v>451</v>
      </c>
    </row>
    <row r="62" spans="1:2" ht="42" customHeight="1" x14ac:dyDescent="0.25">
      <c r="B62" s="194" t="s">
        <v>429</v>
      </c>
    </row>
    <row r="63" spans="1:2" ht="86.25" customHeight="1" x14ac:dyDescent="0.25">
      <c r="B63" s="39" t="s">
        <v>439</v>
      </c>
    </row>
    <row r="64" spans="1:2" ht="24" customHeight="1" x14ac:dyDescent="0.25">
      <c r="B64" s="39" t="s">
        <v>428</v>
      </c>
    </row>
    <row r="65" spans="2:6" ht="15.75" customHeight="1" x14ac:dyDescent="0.25">
      <c r="B65" s="40" t="s">
        <v>220</v>
      </c>
    </row>
    <row r="66" spans="2:6" x14ac:dyDescent="0.25">
      <c r="B66" s="39" t="s">
        <v>245</v>
      </c>
    </row>
    <row r="67" spans="2:6" x14ac:dyDescent="0.25">
      <c r="B67" s="41" t="s">
        <v>58</v>
      </c>
    </row>
    <row r="68" spans="2:6" x14ac:dyDescent="0.25">
      <c r="B68" s="47" t="s">
        <v>327</v>
      </c>
      <c r="C68" s="47"/>
      <c r="D68" s="47"/>
      <c r="E68" s="47"/>
      <c r="F68" s="47"/>
    </row>
    <row r="69" spans="2:6" x14ac:dyDescent="0.25">
      <c r="B69" s="48" t="s">
        <v>276</v>
      </c>
      <c r="C69" s="48"/>
      <c r="D69" s="48"/>
      <c r="E69" s="48"/>
      <c r="F69" s="48"/>
    </row>
    <row r="70" spans="2:6" ht="12" customHeight="1" x14ac:dyDescent="0.25">
      <c r="B70" s="48" t="s">
        <v>322</v>
      </c>
      <c r="C70" s="48"/>
      <c r="D70" s="48"/>
      <c r="E70" s="48"/>
      <c r="F70" s="48"/>
    </row>
    <row r="71" spans="2:6" x14ac:dyDescent="0.25">
      <c r="B71" s="120" t="s">
        <v>319</v>
      </c>
      <c r="C71" s="120"/>
      <c r="D71" s="120"/>
      <c r="E71" s="120"/>
      <c r="F71" s="120"/>
    </row>
    <row r="72" spans="2:6" x14ac:dyDescent="0.25">
      <c r="B72" s="48" t="s">
        <v>271</v>
      </c>
      <c r="C72" s="48"/>
      <c r="D72" s="48"/>
      <c r="E72" s="48"/>
      <c r="F72" s="48"/>
    </row>
    <row r="73" spans="2:6" x14ac:dyDescent="0.25">
      <c r="B73" s="48" t="s">
        <v>272</v>
      </c>
      <c r="C73" s="48"/>
      <c r="D73" s="48"/>
      <c r="E73" s="48"/>
      <c r="F73" s="48"/>
    </row>
    <row r="74" spans="2:6" ht="15.75" customHeight="1" x14ac:dyDescent="0.25">
      <c r="B74" s="48" t="s">
        <v>273</v>
      </c>
      <c r="C74" s="48"/>
      <c r="D74" s="48"/>
      <c r="E74" s="48"/>
      <c r="F74" s="48"/>
    </row>
    <row r="75" spans="2:6" ht="12" customHeight="1" x14ac:dyDescent="0.25">
      <c r="B75" s="48" t="s">
        <v>323</v>
      </c>
      <c r="C75" s="48"/>
      <c r="D75" s="48"/>
      <c r="E75" s="48"/>
      <c r="F75" s="48"/>
    </row>
    <row r="76" spans="2:6" ht="12.75" customHeight="1" x14ac:dyDescent="0.25">
      <c r="B76" s="45" t="s">
        <v>274</v>
      </c>
      <c r="C76" s="45"/>
      <c r="D76" s="45"/>
      <c r="E76" s="45"/>
      <c r="F76" s="45"/>
    </row>
    <row r="77" spans="2:6" ht="15" customHeight="1" x14ac:dyDescent="0.25">
      <c r="B77" s="49" t="s">
        <v>320</v>
      </c>
      <c r="C77" s="49"/>
      <c r="D77" s="49"/>
      <c r="E77" s="49"/>
      <c r="F77" s="49"/>
    </row>
    <row r="78" spans="2:6" ht="15" customHeight="1" x14ac:dyDescent="0.25">
      <c r="B78" s="50" t="s">
        <v>324</v>
      </c>
      <c r="C78" s="50"/>
      <c r="D78" s="50"/>
      <c r="E78" s="50"/>
      <c r="F78" s="50"/>
    </row>
    <row r="79" spans="2:6" ht="15" customHeight="1" x14ac:dyDescent="0.25">
      <c r="B79" s="50" t="s">
        <v>318</v>
      </c>
      <c r="C79" s="50"/>
      <c r="D79" s="50"/>
      <c r="E79" s="50"/>
      <c r="F79" s="50"/>
    </row>
    <row r="80" spans="2:6" ht="15" customHeight="1" x14ac:dyDescent="0.25">
      <c r="B80" s="50" t="s">
        <v>321</v>
      </c>
      <c r="C80" s="50"/>
      <c r="D80" s="50"/>
      <c r="E80" s="50"/>
      <c r="F80" s="50"/>
    </row>
    <row r="81" spans="2:6" ht="15.75" customHeight="1" x14ac:dyDescent="0.25">
      <c r="B81" s="50" t="s">
        <v>216</v>
      </c>
      <c r="C81" s="50"/>
      <c r="D81" s="50"/>
      <c r="E81" s="50"/>
      <c r="F81" s="50"/>
    </row>
    <row r="82" spans="2:6" ht="16.5" customHeight="1" x14ac:dyDescent="0.25">
      <c r="B82" s="121" t="s">
        <v>275</v>
      </c>
      <c r="C82" s="121"/>
      <c r="D82" s="121"/>
      <c r="E82" s="121"/>
      <c r="F82" s="121"/>
    </row>
    <row r="83" spans="2:6" ht="16.5" customHeight="1" x14ac:dyDescent="0.25">
      <c r="B83" s="39" t="s">
        <v>214</v>
      </c>
      <c r="C83" s="39"/>
      <c r="D83" s="39"/>
      <c r="E83" s="39"/>
      <c r="F83" s="39"/>
    </row>
    <row r="84" spans="2:6" ht="24" customHeight="1" x14ac:dyDescent="0.25">
      <c r="B84" s="45" t="s">
        <v>215</v>
      </c>
      <c r="C84" s="9"/>
      <c r="D84" s="9"/>
      <c r="E84" s="9"/>
      <c r="F84" s="9"/>
    </row>
    <row r="85" spans="2:6" ht="78" customHeight="1" x14ac:dyDescent="0.25">
      <c r="B85" s="39" t="s">
        <v>289</v>
      </c>
    </row>
    <row r="86" spans="2:6" ht="75" customHeight="1" x14ac:dyDescent="0.25">
      <c r="B86" s="39" t="s">
        <v>59</v>
      </c>
    </row>
    <row r="87" spans="2:6" ht="45" customHeight="1" x14ac:dyDescent="0.25">
      <c r="B87" s="39" t="s">
        <v>351</v>
      </c>
    </row>
    <row r="88" spans="2:6" ht="15" customHeight="1" x14ac:dyDescent="0.25">
      <c r="B88" s="18" t="s">
        <v>60</v>
      </c>
    </row>
    <row r="89" spans="2:6" ht="15" customHeight="1" x14ac:dyDescent="0.25">
      <c r="B89" s="18" t="s">
        <v>61</v>
      </c>
    </row>
    <row r="90" spans="2:6" ht="17.25" customHeight="1" x14ac:dyDescent="0.25">
      <c r="B90" s="18" t="s">
        <v>62</v>
      </c>
    </row>
    <row r="91" spans="2:6" ht="15.75" customHeight="1" x14ac:dyDescent="0.25">
      <c r="B91" s="18" t="s">
        <v>63</v>
      </c>
    </row>
    <row r="92" spans="2:6" ht="16.5" customHeight="1" x14ac:dyDescent="0.25">
      <c r="B92" s="18" t="s">
        <v>64</v>
      </c>
    </row>
    <row r="93" spans="2:6" ht="17.25" customHeight="1" x14ac:dyDescent="0.25">
      <c r="B93" s="18" t="s">
        <v>65</v>
      </c>
    </row>
    <row r="94" spans="2:6" ht="15" customHeight="1" x14ac:dyDescent="0.25">
      <c r="B94" s="18" t="s">
        <v>66</v>
      </c>
    </row>
    <row r="95" spans="2:6" ht="21.75" customHeight="1" x14ac:dyDescent="0.25">
      <c r="B95" s="18" t="s">
        <v>67</v>
      </c>
    </row>
    <row r="96" spans="2:6" ht="48" customHeight="1" x14ac:dyDescent="0.25">
      <c r="B96" s="39" t="s">
        <v>251</v>
      </c>
    </row>
    <row r="97" spans="2:2" ht="62.25" customHeight="1" x14ac:dyDescent="0.25">
      <c r="B97" s="39" t="s">
        <v>440</v>
      </c>
    </row>
    <row r="98" spans="2:2" ht="18.75" customHeight="1" x14ac:dyDescent="0.25">
      <c r="B98" s="39" t="s">
        <v>252</v>
      </c>
    </row>
    <row r="99" spans="2:2" ht="18.75" customHeight="1" x14ac:dyDescent="0.25">
      <c r="B99" s="18" t="s">
        <v>259</v>
      </c>
    </row>
    <row r="100" spans="2:2" ht="18" customHeight="1" x14ac:dyDescent="0.25">
      <c r="B100" s="18" t="s">
        <v>68</v>
      </c>
    </row>
    <row r="101" spans="2:2" ht="20.25" customHeight="1" x14ac:dyDescent="0.25">
      <c r="B101" s="18" t="s">
        <v>69</v>
      </c>
    </row>
    <row r="102" spans="2:2" ht="21" customHeight="1" x14ac:dyDescent="0.25">
      <c r="B102" s="18" t="s">
        <v>260</v>
      </c>
    </row>
    <row r="103" spans="2:2" ht="18.75" customHeight="1" x14ac:dyDescent="0.25">
      <c r="B103" s="18" t="s">
        <v>70</v>
      </c>
    </row>
    <row r="104" spans="2:2" ht="24.75" customHeight="1" x14ac:dyDescent="0.25">
      <c r="B104" s="18" t="s">
        <v>261</v>
      </c>
    </row>
    <row r="105" spans="2:2" ht="33.75" customHeight="1" x14ac:dyDescent="0.25">
      <c r="B105" s="43" t="s">
        <v>278</v>
      </c>
    </row>
    <row r="106" spans="2:2" ht="50.25" customHeight="1" x14ac:dyDescent="0.25">
      <c r="B106" s="18" t="s">
        <v>253</v>
      </c>
    </row>
    <row r="107" spans="2:2" ht="36.75" customHeight="1" x14ac:dyDescent="0.25">
      <c r="B107" s="18" t="s">
        <v>284</v>
      </c>
    </row>
    <row r="108" spans="2:2" ht="77.25" customHeight="1" x14ac:dyDescent="0.25">
      <c r="B108" s="18" t="s">
        <v>71</v>
      </c>
    </row>
    <row r="109" spans="2:2" x14ac:dyDescent="0.25">
      <c r="B109" s="42" t="s">
        <v>221</v>
      </c>
    </row>
    <row r="110" spans="2:2" x14ac:dyDescent="0.25">
      <c r="B110" s="208" t="s">
        <v>389</v>
      </c>
    </row>
    <row r="111" spans="2:2" x14ac:dyDescent="0.25">
      <c r="B111" s="51" t="s">
        <v>390</v>
      </c>
    </row>
    <row r="112" spans="2:2" x14ac:dyDescent="0.25">
      <c r="B112" s="51" t="s">
        <v>391</v>
      </c>
    </row>
    <row r="113" spans="2:2" x14ac:dyDescent="0.25">
      <c r="B113" s="51" t="s">
        <v>395</v>
      </c>
    </row>
    <row r="114" spans="2:2" x14ac:dyDescent="0.25">
      <c r="B114" s="51" t="s">
        <v>392</v>
      </c>
    </row>
    <row r="115" spans="2:2" x14ac:dyDescent="0.25">
      <c r="B115" s="51" t="s">
        <v>393</v>
      </c>
    </row>
    <row r="116" spans="2:2" x14ac:dyDescent="0.25">
      <c r="B116" s="51" t="s">
        <v>394</v>
      </c>
    </row>
    <row r="117" spans="2:2" x14ac:dyDescent="0.25">
      <c r="B117" s="51" t="s">
        <v>223</v>
      </c>
    </row>
    <row r="118" spans="2:2" x14ac:dyDescent="0.25">
      <c r="B118" s="46" t="s">
        <v>224</v>
      </c>
    </row>
    <row r="119" spans="2:2" x14ac:dyDescent="0.25">
      <c r="B119" s="45" t="s">
        <v>225</v>
      </c>
    </row>
  </sheetData>
  <mergeCells count="2">
    <mergeCell ref="B48:B49"/>
    <mergeCell ref="A48:A49"/>
  </mergeCells>
  <pageMargins left="0.25" right="0.25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view="pageBreakPreview" workbookViewId="0">
      <selection sqref="A1:F21"/>
    </sheetView>
  </sheetViews>
  <sheetFormatPr defaultRowHeight="13.2" x14ac:dyDescent="0.25"/>
  <cols>
    <col min="1" max="1" width="6.33203125" customWidth="1"/>
    <col min="2" max="2" width="49" customWidth="1"/>
    <col min="4" max="4" width="7.33203125" customWidth="1"/>
    <col min="5" max="5" width="51" customWidth="1"/>
  </cols>
  <sheetData>
    <row r="1" spans="1:6" x14ac:dyDescent="0.25">
      <c r="A1" s="456" t="s">
        <v>79</v>
      </c>
      <c r="B1" s="456"/>
      <c r="C1" s="456"/>
      <c r="D1" s="456"/>
      <c r="E1" s="456"/>
      <c r="F1" s="456"/>
    </row>
    <row r="2" spans="1:6" x14ac:dyDescent="0.25">
      <c r="A2" s="52"/>
      <c r="B2" s="52"/>
      <c r="C2" s="52"/>
      <c r="D2" s="52"/>
      <c r="E2" s="52"/>
      <c r="F2" s="52"/>
    </row>
    <row r="3" spans="1:6" x14ac:dyDescent="0.25">
      <c r="A3" s="53" t="s">
        <v>80</v>
      </c>
      <c r="B3" s="54" t="s">
        <v>81</v>
      </c>
      <c r="C3" s="52"/>
      <c r="D3" s="53" t="s">
        <v>80</v>
      </c>
      <c r="E3" s="54" t="s">
        <v>81</v>
      </c>
      <c r="F3" s="52"/>
    </row>
    <row r="4" spans="1:6" s="5" customFormat="1" x14ac:dyDescent="0.25">
      <c r="A4" s="55">
        <v>5</v>
      </c>
      <c r="B4" s="56" t="s">
        <v>82</v>
      </c>
      <c r="C4" s="57"/>
      <c r="D4" s="55"/>
      <c r="E4" s="58" t="s">
        <v>84</v>
      </c>
      <c r="F4" s="57"/>
    </row>
    <row r="5" spans="1:6" s="5" customFormat="1" ht="17.25" customHeight="1" x14ac:dyDescent="0.25">
      <c r="A5" s="55">
        <v>6</v>
      </c>
      <c r="B5" s="56" t="s">
        <v>83</v>
      </c>
      <c r="C5" s="57"/>
      <c r="D5" s="55">
        <v>1</v>
      </c>
      <c r="E5" s="56" t="s">
        <v>85</v>
      </c>
      <c r="F5" s="57"/>
    </row>
    <row r="6" spans="1:6" s="5" customFormat="1" ht="15.75" customHeight="1" x14ac:dyDescent="0.25">
      <c r="A6" s="55">
        <v>7</v>
      </c>
      <c r="B6" s="56" t="s">
        <v>229</v>
      </c>
      <c r="C6" s="57"/>
      <c r="D6" s="55">
        <v>2</v>
      </c>
      <c r="E6" s="56" t="s">
        <v>86</v>
      </c>
      <c r="F6" s="57"/>
    </row>
    <row r="7" spans="1:6" s="5" customFormat="1" ht="32.25" customHeight="1" x14ac:dyDescent="0.25">
      <c r="A7" s="60">
        <v>8</v>
      </c>
      <c r="B7" s="59" t="s">
        <v>228</v>
      </c>
      <c r="C7" s="57"/>
      <c r="D7" s="55">
        <v>3</v>
      </c>
      <c r="E7" s="59" t="s">
        <v>87</v>
      </c>
      <c r="F7" s="57"/>
    </row>
    <row r="8" spans="1:6" s="5" customFormat="1" ht="21" customHeight="1" x14ac:dyDescent="0.25">
      <c r="A8" s="55">
        <v>9</v>
      </c>
      <c r="B8" s="59" t="s">
        <v>226</v>
      </c>
      <c r="C8" s="57"/>
      <c r="D8" s="55"/>
      <c r="E8" s="58" t="s">
        <v>88</v>
      </c>
      <c r="F8" s="57"/>
    </row>
    <row r="9" spans="1:6" s="5" customFormat="1" ht="21.75" customHeight="1" x14ac:dyDescent="0.25">
      <c r="A9" s="55">
        <v>10</v>
      </c>
      <c r="B9" s="59" t="s">
        <v>227</v>
      </c>
      <c r="C9" s="57"/>
      <c r="D9" s="55">
        <v>1</v>
      </c>
      <c r="E9" s="56" t="s">
        <v>89</v>
      </c>
      <c r="F9" s="57"/>
    </row>
    <row r="10" spans="1:6" s="5" customFormat="1" ht="20.25" customHeight="1" x14ac:dyDescent="0.25">
      <c r="A10" s="55">
        <v>11</v>
      </c>
      <c r="B10" s="59" t="s">
        <v>230</v>
      </c>
      <c r="C10" s="57"/>
      <c r="D10" s="55">
        <v>2</v>
      </c>
      <c r="E10" s="56" t="s">
        <v>90</v>
      </c>
      <c r="F10" s="57"/>
    </row>
    <row r="11" spans="1:6" s="5" customFormat="1" ht="21.75" customHeight="1" x14ac:dyDescent="0.25">
      <c r="A11" s="55">
        <v>11</v>
      </c>
      <c r="B11" s="59" t="s">
        <v>231</v>
      </c>
      <c r="C11" s="57"/>
      <c r="D11" s="57"/>
      <c r="E11" s="57"/>
      <c r="F11" s="57"/>
    </row>
    <row r="12" spans="1:6" s="5" customFormat="1" ht="19.5" customHeight="1" x14ac:dyDescent="0.25">
      <c r="A12" s="55">
        <v>13</v>
      </c>
      <c r="B12" s="56" t="s">
        <v>232</v>
      </c>
      <c r="C12" s="57"/>
      <c r="D12" s="57"/>
      <c r="E12" s="57"/>
      <c r="F12" s="57"/>
    </row>
    <row r="13" spans="1:6" s="5" customFormat="1" ht="20.25" customHeight="1" x14ac:dyDescent="0.25">
      <c r="A13" s="55">
        <v>14</v>
      </c>
      <c r="B13" s="56" t="s">
        <v>233</v>
      </c>
      <c r="C13" s="57"/>
      <c r="D13" s="57"/>
      <c r="E13" s="57"/>
      <c r="F13" s="57"/>
    </row>
    <row r="14" spans="1:6" s="5" customFormat="1" x14ac:dyDescent="0.25">
      <c r="A14" s="55">
        <v>15</v>
      </c>
      <c r="B14" s="59" t="s">
        <v>234</v>
      </c>
      <c r="C14" s="57"/>
      <c r="D14" s="57"/>
      <c r="E14" s="57"/>
      <c r="F14" s="57"/>
    </row>
    <row r="15" spans="1:6" s="5" customFormat="1" ht="18" customHeight="1" x14ac:dyDescent="0.25">
      <c r="A15" s="55">
        <v>16</v>
      </c>
      <c r="B15" s="56" t="s">
        <v>235</v>
      </c>
      <c r="C15" s="57"/>
      <c r="D15" s="57"/>
      <c r="E15" s="57"/>
      <c r="F15" s="57"/>
    </row>
    <row r="16" spans="1:6" s="5" customFormat="1" ht="17.25" customHeight="1" x14ac:dyDescent="0.25">
      <c r="A16" s="55">
        <v>17</v>
      </c>
      <c r="B16" s="56" t="s">
        <v>236</v>
      </c>
      <c r="C16" s="57"/>
      <c r="D16" s="57"/>
      <c r="E16" s="57"/>
      <c r="F16" s="57"/>
    </row>
    <row r="17" spans="1:6" s="5" customFormat="1" ht="18" customHeight="1" x14ac:dyDescent="0.25">
      <c r="A17" s="55">
        <v>18</v>
      </c>
      <c r="B17" s="56" t="s">
        <v>237</v>
      </c>
      <c r="C17" s="57"/>
      <c r="D17" s="57"/>
      <c r="E17" s="57"/>
      <c r="F17" s="57"/>
    </row>
    <row r="18" spans="1:6" s="5" customFormat="1" x14ac:dyDescent="0.25">
      <c r="A18" s="55"/>
      <c r="B18" s="58" t="s">
        <v>91</v>
      </c>
      <c r="C18" s="57"/>
      <c r="D18" s="57"/>
      <c r="E18" s="57"/>
      <c r="F18" s="57"/>
    </row>
    <row r="19" spans="1:6" s="5" customFormat="1" ht="26.4" x14ac:dyDescent="0.25">
      <c r="A19" s="55">
        <v>1</v>
      </c>
      <c r="B19" s="55" t="s">
        <v>238</v>
      </c>
      <c r="C19" s="57"/>
      <c r="D19" s="57"/>
      <c r="E19" s="57"/>
      <c r="F19" s="57"/>
    </row>
    <row r="20" spans="1:6" s="5" customFormat="1" ht="26.4" x14ac:dyDescent="0.25">
      <c r="A20" s="55">
        <v>2</v>
      </c>
      <c r="B20" s="55" t="s">
        <v>239</v>
      </c>
      <c r="C20" s="57"/>
      <c r="D20" s="57"/>
      <c r="E20" s="57"/>
      <c r="F20" s="57"/>
    </row>
    <row r="21" spans="1:6" s="5" customFormat="1" ht="18" customHeight="1" x14ac:dyDescent="0.25">
      <c r="A21" s="55">
        <v>3</v>
      </c>
      <c r="B21" s="55" t="s">
        <v>240</v>
      </c>
      <c r="C21" s="57"/>
      <c r="D21" s="57"/>
      <c r="E21" s="57"/>
      <c r="F21" s="57"/>
    </row>
    <row r="22" spans="1:6" s="5" customFormat="1" x14ac:dyDescent="0.25"/>
    <row r="23" spans="1:6" s="5" customFormat="1" x14ac:dyDescent="0.25"/>
    <row r="24" spans="1:6" s="5" customFormat="1" x14ac:dyDescent="0.25"/>
    <row r="25" spans="1:6" s="5" customFormat="1" x14ac:dyDescent="0.25"/>
    <row r="26" spans="1:6" s="5" customFormat="1" x14ac:dyDescent="0.25"/>
    <row r="27" spans="1:6" s="5" customFormat="1" x14ac:dyDescent="0.25"/>
    <row r="28" spans="1:6" s="5" customFormat="1" x14ac:dyDescent="0.25"/>
    <row r="29" spans="1:6" s="5" customFormat="1" x14ac:dyDescent="0.25"/>
    <row r="30" spans="1:6" s="5" customFormat="1" x14ac:dyDescent="0.25"/>
    <row r="31" spans="1:6" s="5" customFormat="1" x14ac:dyDescent="0.25"/>
    <row r="32" spans="1:6" s="5" customFormat="1" x14ac:dyDescent="0.25"/>
    <row r="33" spans="5:5" s="5" customFormat="1" x14ac:dyDescent="0.25"/>
    <row r="34" spans="5:5" s="5" customFormat="1" x14ac:dyDescent="0.25"/>
    <row r="35" spans="5:5" s="5" customFormat="1" x14ac:dyDescent="0.25"/>
    <row r="36" spans="5:5" s="5" customFormat="1" x14ac:dyDescent="0.25"/>
    <row r="37" spans="5:5" s="5" customFormat="1" x14ac:dyDescent="0.25"/>
    <row r="38" spans="5:5" s="5" customFormat="1" x14ac:dyDescent="0.25"/>
    <row r="39" spans="5:5" s="5" customFormat="1" x14ac:dyDescent="0.25"/>
    <row r="40" spans="5:5" s="5" customFormat="1" x14ac:dyDescent="0.25"/>
    <row r="41" spans="5:5" s="5" customFormat="1" x14ac:dyDescent="0.25"/>
    <row r="42" spans="5:5" s="5" customFormat="1" x14ac:dyDescent="0.25"/>
    <row r="43" spans="5:5" x14ac:dyDescent="0.25">
      <c r="E43" s="5"/>
    </row>
    <row r="44" spans="5:5" x14ac:dyDescent="0.25">
      <c r="E44" s="5"/>
    </row>
  </sheetData>
  <mergeCells count="1">
    <mergeCell ref="A1:F1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DDbZObVDXwToWDEz/QiO07oFGP5zjCAQNGJcqLAlJ24=</DigestValue>
    </Reference>
    <Reference Type="http://www.w3.org/2000/09/xmldsig#Object" URI="#idOfficeObject">
      <DigestMethod Algorithm="urn:ietf:params:xml:ns:cpxmlsec:algorithms:gostr34112012-256"/>
      <DigestValue>lVqpb1yQrM/xNLIg4WjGIBgK5ebqPGLt9LzKoWliWWM=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HWAFxhKpXLrTZJxMlEFIXxFiqLrrCSIX2C0P+KONgKI=</DigestValue>
    </Reference>
  </SignedInfo>
  <SignatureValue>S5f0K2evjSQ4/a49UXWlNhU0xN9lHOzprl+/b/Qk/zt3vcj79NZRfCvaEuLhDy26
WVQz5TVVsuMhSwKZKAjQTw==</SignatureValue>
  <KeyInfo>
    <X509Data>
      <X509Certificate>MIIJKzCCCNigAwIBAgIRALdnPU/c1MWnXtmI98BvgOMwCgYIKoUDBwEBAwIwggFX
MSAwHgYJKoZIhvcNAQkBFhF1Y19ma0Byb3NrYXpuYS5ydTEYMBYGA1UECAwPNzcg
0JzQvtGB0LrQstCwMRUwEwYFKoUDZAQSCjc3MTA1Njg3NjAxGDAWBgUqhQNkARIN
MTA0Nzc5NzAxOTgzMDFgMF4GA1UECQxX0JHQvtC70YzRiNC+0Lkg0JfQu9Cw0YLQ
vtGD0YHRgtC40L3RgdC60LjQuSDQv9C10YDQtdGD0LvQvtC6LCDQtC4gNiwg0YHR
gtGA0L7QtdC90LjQtSAxMRkwFwYDVQQHDBDQsy4g0JzQvtGB0LrQstCwMQswCQYD
VQQGEwJSVTEuMCwGA1UECgwl0JrQsNC30L3QsNGH0LXQudGB0YLQstC+INCg0L7R
gdGB0LjQuDEuMCwGA1UEAwwl0JrQsNC30L3QsNGH0LXQudGB0YLQstC+INCg0L7R
gdGB0LjQuDAeFw0yMjA1MjcwNzExMDBaFw0yMzA4MjAwNzExMDBaMIICRzELMAkG
A1UEBhMCUlUxMjAwBgNVBAgMKdCd0LjQttC10LPQvtGA0L7QtNGB0LrQsNGPINC+
0LHQu9Cw0YHRgtGMMRcwFQYDVQQHDA7Qn9Cw0LLQu9C+0LLQvjEZMBcGA1UEDAwQ
0JTQuNGA0LXQutGC0L7RgDGB8jCB7wYDVQQKDIHn0JPQntCh0KPQlNCQ0KDQodCi
0JLQldCd0J3QntCVINCR0K7QlNCW0JXQotCd0J7QlSDQn9Cg0J7QpNCV0KHQodCY
0J7QndCQ0JvQrNCd0J7QlSDQntCR0KDQkNCX0J7QktCQ0KLQldCb0KzQndCe0JUg
0KPQp9Cg0JXQltCU0JXQndCY0JUgItCf0JDQktCb0J7QktCh0JrQmNCZINCQ0JLQ
otCe0JzQldCl0JDQndCY0KfQldCh0JrQmNCZINCi0JXQpdCd0JjQmtCj0Jwg0JjQ
nC4g0Jgu0JguINCb0JXQn9Ch0JUiMRYwFAYFKoUDZAMSCzAxODYyMTM5NzQ3MRow
GAYIKoUDA4EDAQESDDUyNTIwNDIzMjMwMTEbMBkGCSqGSIb3DQEJARYMcGFtdEBz
aW5uLnJ1MTAwLgYDVQQqDCfQkNC70YzQsdC40L3QsCDQktC70LDQtNC40LzQuNGA
0L7QstC90LAxFzAVBgNVBAQMDtCY0LLQsNC90L7QstCwMT8wPQYDVQQDDDbQmNCy
0LDQvdC+0LLQsCDQkNC70YzQsdC40L3QsCDQktC70LDQtNC40LzQuNGA0L7QstC9
0LAwZjAfBggqhQMHAQEBATATBgcqhQMCAiQABggqhQMHAQECAgNDAARA5dMT9bfv
MacYpe8ulWJbZo+jqBXZu8ewTcxPXYnsj4KiGXLzuMqQnJG+RasZXOZ+IbwDbPbR
PJEMlgldKeljQqOCBIIwggR+MA4GA1UdDwEB/wQEAwID+DATBgNVHSUEDDAKBggr
BgEFBQcDAjATBgNVHSAEDDAKMAgGBiqFA2RxATAMBgUqhQNkcgQDAgEBMCwGBSqF
A2RvBCMMIdCa0YDQuNC/0YLQvtCf0YDQviBDU1AgKDQuMC45ODQyKTCCAYkGBSqF
A2RwBIIBfjCCAXoMgYfQn9GA0L7Qs9GA0LDQvNC80L3Qvi3QsNC/0L/QsNGA0LDR
gtC90YvQuSDQutC+0LzQv9C70LXQutGBIFZpUE5ldCBQS0kgU2VydmljZSAo0L3Q
sCDQsNC/0L/QsNGA0LDRgtC90L7QuSDQv9C70LDRgtGE0L7RgNC80LUgSFNNIDIw
MDBRMikMaNCf0YDQvtCz0YDQsNC80LzQvdC+LdCw0L/Qv9Cw0YDQsNGC0L3Ri9C5
INC60L7QvNC/0LvQtdC60YEgwqvQrtC90LjRgdC10YDRgi3Qk9Ce0KHQosK7LiDQ
ktC10YDRgdC40Y8gNC4wDE7QodC10YDRgtC40YTQuNC60LDRgiDRgdC+0L7RgtCy
0LXRgtGB0YLQstC40Y8g4oSW0KHQpC8xMjQtMzc0MyDQvtGCIDA0LjA5LjIwMTkM
NNCX0LDQutC70Y7Rh9C10L3QuNC1IOKEliAxNDkvNy82LzQ1MiDQvtGCIDMwLjEy
LjIwMjEwZgYDVR0fBF8wXTAuoCygKoYoaHR0cDovL2NybC5yb3NrYXpuYS5ydS9j
cmwvdWNma18yMDIyLmNybDAroCmgJ4YlaHR0cDovL2NybC5may5sb2NhbC9jcmwv
dWNma18yMDIyLmNybDB3BggrBgEFBQcBAQRrMGkwNAYIKwYBBQUHMAKGKGh0dHA6
Ly9jcmwucm9za2F6bmEucnUvY3JsL3VjZmtfMjAyMi5jcnQwMQYIKwYBBQUHMAKG
JWh0dHA6Ly9jcmwuZmsubG9jYWwvY3JsL3VjZmtfMjAyMi5jcnQwHQYDVR0OBBYE
FHJZDrWZWQTYTNeHFCYD+x4vOxmbMIIBdwYDVR0jBIIBbjCCAWqAFB2AJtKJYucE
gY8eSuircpJ2Ld09oYIBQ6SCAT8wggE7MSEwHwYJKoZIhvcNAQkBFhJkaXRAZGln
aXRhbC5nb3YucnUxCzAJBgNVBAYTAlJVMRgwFgYDVQQIDA83NyDQnNC+0YHQutCy
0LAxGTAXBgNVBAcMENCzLiDQnNC+0YHQutCy0LAxUzBRBgNVBAkMStCf0YDQtdGB
0L3QtdC90YHQutCw0Y8g0L3QsNCx0LXRgNC10LbQvdCw0Y8sINC00L7QvCAxMCwg
0YHRgtGA0L7QtdC90LjQtSAyMSYwJAYDVQQKDB3QnNC40L3RhtC40YTRgNGLINCg
0L7RgdGB0LjQuDEYMBYGBSqFA2QBEg0xMDQ3NzAyMDI2NzAxMRUwEwYFKoUDZAQS
Cjc3MTA0NzQzNzUxJjAkBgNVBAMMHdCc0LjQvdGG0LjRhNGA0Ysg0KDQvtGB0YHQ
uNC4ggsAz+j/YQAAAAAF9jAKBggqhQMHAQEDAgNBAEsMIAKmorNDf96/5rBbDU7V
/zIrF+10DzQ2oTIgNi7NRvV/jH/H5Qlf0h/3tszd+15gDlRvmb3/yqD3l1qMPUM=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0/09/xmldsig#sha1"/>
        <DigestValue>NTohLHQL2ccVV+HdMAiJ6RLRzuI=</DigestValue>
      </Reference>
      <Reference URI="/xl/calcChain.xml?ContentType=application/vnd.openxmlformats-officedocument.spreadsheetml.calcChain+xml">
        <DigestMethod Algorithm="http://www.w3.org/2000/09/xmldsig#sha1"/>
        <DigestValue>hCeM5NymQ6frUCzLlkADqa2AyJQ=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52OlGoQIu7UZBBP8wuf/5BP34hc=</DigestValue>
      </Reference>
      <Reference URI="/xl/drawings/drawing1.xml?ContentType=application/vnd.openxmlformats-officedocument.drawing+xml">
        <DigestMethod Algorithm="http://www.w3.org/2000/09/xmldsig#sha1"/>
        <DigestValue>nc7A8BoTbbIJew4lzHOITfa4wPA=</DigestValue>
      </Reference>
      <Reference URI="/xl/media/image1.jpg?ContentType=image/jpeg">
        <DigestMethod Algorithm="http://www.w3.org/2000/09/xmldsig#sha1"/>
        <DigestValue>fdHTB82KMwmogt8V7G9NSvmWqDI=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Ev8PCNt0ZXWum8Qa4JtdsJVXfqs=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RjBsZyhmqNySqgyPFi4EVYUfK3s=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dE6TbcZyX5gjPgeqsmxpf18NTn8=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Ev8PCNt0ZXWum8Qa4JtdsJVXfqs=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dE6TbcZyX5gjPgeqsmxpf18NTn8=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HGB3WvEjLpLQhV1LjmwmgtV9Cwk=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RjBsZyhmqNySqgyPFi4EVYUfK3s=</DigestValue>
      </Reference>
      <Reference URI="/xl/sharedStrings.xml?ContentType=application/vnd.openxmlformats-officedocument.spreadsheetml.sharedStrings+xml">
        <DigestMethod Algorithm="http://www.w3.org/2000/09/xmldsig#sha1"/>
        <DigestValue>E6VFLJfDg7cTWMDqaL8tAm30qj8=</DigestValue>
      </Reference>
      <Reference URI="/xl/styles.xml?ContentType=application/vnd.openxmlformats-officedocument.spreadsheetml.styles+xml">
        <DigestMethod Algorithm="http://www.w3.org/2000/09/xmldsig#sha1"/>
        <DigestValue>nyxXzAYw90phXiQoOX1fnhL15yA=</DigestValue>
      </Reference>
      <Reference URI="/xl/theme/theme1.xml?ContentType=application/vnd.openxmlformats-officedocument.theme+xml">
        <DigestMethod Algorithm="http://www.w3.org/2000/09/xmldsig#sha1"/>
        <DigestValue>9WPuFot+Z0nGqBg5HJaxHfaaUSo=</DigestValue>
      </Reference>
      <Reference URI="/xl/workbook.xml?ContentType=application/vnd.openxmlformats-officedocument.spreadsheetml.sheet.main+xml">
        <DigestMethod Algorithm="http://www.w3.org/2000/09/xmldsig#sha1"/>
        <DigestValue>Ekki7xNzQUXCYwVaVxzk3/aiuNQ=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pRTIgt3ZCwCHdZOTjQ1jGIvjSb8=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sheet1.xml?ContentType=application/vnd.openxmlformats-officedocument.spreadsheetml.worksheet+xml">
        <DigestMethod Algorithm="http://www.w3.org/2000/09/xmldsig#sha1"/>
        <DigestValue>lrnC8pV7P3D40v6itm/wpVyK44A=</DigestValue>
      </Reference>
      <Reference URI="/xl/worksheets/sheet2.xml?ContentType=application/vnd.openxmlformats-officedocument.spreadsheetml.worksheet+xml">
        <DigestMethod Algorithm="http://www.w3.org/2000/09/xmldsig#sha1"/>
        <DigestValue>FMWR4AOmPxppCsfi1oyDaLtSTFw=</DigestValue>
      </Reference>
      <Reference URI="/xl/worksheets/sheet3.xml?ContentType=application/vnd.openxmlformats-officedocument.spreadsheetml.worksheet+xml">
        <DigestMethod Algorithm="http://www.w3.org/2000/09/xmldsig#sha1"/>
        <DigestValue>YttnggoQaY+JbM94pFpHjsew3kg=</DigestValue>
      </Reference>
      <Reference URI="/xl/worksheets/sheet4.xml?ContentType=application/vnd.openxmlformats-officedocument.spreadsheetml.worksheet+xml">
        <DigestMethod Algorithm="http://www.w3.org/2000/09/xmldsig#sha1"/>
        <DigestValue>JAPFZ+mlpU5KnZu9MwmQnl4YhDQ=</DigestValue>
      </Reference>
      <Reference URI="/xl/worksheets/sheet5.xml?ContentType=application/vnd.openxmlformats-officedocument.spreadsheetml.worksheet+xml">
        <DigestMethod Algorithm="http://www.w3.org/2000/09/xmldsig#sha1"/>
        <DigestValue>jvk75p3KyaLzeApee45xSY/tLo4=</DigestValue>
      </Reference>
      <Reference URI="/xl/worksheets/sheet6.xml?ContentType=application/vnd.openxmlformats-officedocument.spreadsheetml.worksheet+xml">
        <DigestMethod Algorithm="http://www.w3.org/2000/09/xmldsig#sha1"/>
        <DigestValue>EJ3LDgby/a1AHAaAavths60qr7s=</DigestValue>
      </Reference>
      <Reference URI="/xl/worksheets/sheet7.xml?ContentType=application/vnd.openxmlformats-officedocument.spreadsheetml.worksheet+xml">
        <DigestMethod Algorithm="http://www.w3.org/2000/09/xmldsig#sha1"/>
        <DigestValue>8zIFZMWNIaW6KkE7oP9kZkHCDnY=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2022-09-12T11:40:16Z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15.0</OfficeVersion>
          <ApplicationVersion>15.0</ApplicationVersion>
          <Monitors>1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2022-09-12T11:40:16Z</xd:SigningTime>
          <xd:SigningCertificate>
            <xd:Cert>
              <xd:CertDigest>
                <DigestMethod Algorithm="http://www.w3.org/2000/09/xmldsig#sha1"/>
                <DigestValue>gP0+6Wi4tH2TaR1ZKretJTiH+xo=</DigestValue>
              </xd:CertDigest>
              <xd:IssuerSerial>
                <X509IssuerName>CN=Казначейство России, O=Казначейство России, C=RU, L=г. Москва, STREET="Большой Златоустинский переулок, д. 6, строение 1", ОГРН=1047797019830, ИНН ЮЛ=7710568760, S=77 Москва, E=uc_fk@roskazna.ru</X509IssuerName>
                <X509SerialNumber>243784773359423281194006110466783281379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Утвердил данный документ</xd:Description>
            </xd:CommitmentTypeId>
            <xd:AllSignedDataObjects/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титул плана</vt:lpstr>
      <vt:lpstr>свод</vt:lpstr>
      <vt:lpstr>график</vt:lpstr>
      <vt:lpstr>1-4 курс</vt:lpstr>
      <vt:lpstr>вариатив</vt:lpstr>
      <vt:lpstr>Пояснит. </vt:lpstr>
      <vt:lpstr>кабинеты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Богданова</dc:creator>
  <cp:lastModifiedBy>Админ</cp:lastModifiedBy>
  <cp:lastPrinted>2022-08-30T05:33:29Z</cp:lastPrinted>
  <dcterms:created xsi:type="dcterms:W3CDTF">2009-01-27T09:17:30Z</dcterms:created>
  <dcterms:modified xsi:type="dcterms:W3CDTF">2022-09-12T11:38:21Z</dcterms:modified>
</cp:coreProperties>
</file>